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Pořadí" sheetId="1" r:id="rId1"/>
    <sheet name="KO" sheetId="2" r:id="rId2"/>
    <sheet name="KL" sheetId="3" r:id="rId3"/>
    <sheet name="A" sheetId="4" r:id="rId4"/>
    <sheet name="B" sheetId="5" r:id="rId5"/>
    <sheet name="C" sheetId="6" r:id="rId6"/>
    <sheet name="KH" sheetId="7" r:id="rId7"/>
    <sheet name="D" sheetId="8" r:id="rId8"/>
    <sheet name="E" sheetId="9" r:id="rId9"/>
    <sheet name="F" sheetId="10" r:id="rId10"/>
  </sheets>
  <definedNames/>
  <calcPr fullCalcOnLoad="1"/>
</workbook>
</file>

<file path=xl/sharedStrings.xml><?xml version="1.0" encoding="utf-8"?>
<sst xmlns="http://schemas.openxmlformats.org/spreadsheetml/2006/main" count="173" uniqueCount="67">
  <si>
    <t>Body</t>
  </si>
  <si>
    <t>Pořadí</t>
  </si>
  <si>
    <t>:</t>
  </si>
  <si>
    <t>Sety
Míče</t>
  </si>
  <si>
    <t>C1</t>
  </si>
  <si>
    <t>D1</t>
  </si>
  <si>
    <t>3. místo</t>
  </si>
  <si>
    <t>1. místo</t>
  </si>
  <si>
    <t>2. místo</t>
  </si>
  <si>
    <t>B1</t>
  </si>
  <si>
    <t>Hala LAPAČ - skupina A</t>
  </si>
  <si>
    <t>NK CLIMAX Vsetín A</t>
  </si>
  <si>
    <t>Hala LAPAČ - skupina B</t>
  </si>
  <si>
    <t>TJ Spartak Čelákovice</t>
  </si>
  <si>
    <t>NK CLIMAX Vsetín B</t>
  </si>
  <si>
    <t>Budapest</t>
  </si>
  <si>
    <t>Hala LAPAČ - skupina C</t>
  </si>
  <si>
    <t>TJ Slavoj Český Brod</t>
  </si>
  <si>
    <t>NK CLIMAX Vsetín C</t>
  </si>
  <si>
    <t>Hala HOVĚZÍ - skupina D</t>
  </si>
  <si>
    <t>SK Bělá</t>
  </si>
  <si>
    <t>Hala LAPAČ - kvalifikace z 2. míst</t>
  </si>
  <si>
    <t>Hala HOVĚZÍ - skupina E</t>
  </si>
  <si>
    <t>DPMK Košice</t>
  </si>
  <si>
    <t>NK Bajda Kroměříž</t>
  </si>
  <si>
    <t>KL</t>
  </si>
  <si>
    <t>E1</t>
  </si>
  <si>
    <t>1.</t>
  </si>
  <si>
    <t>2.</t>
  </si>
  <si>
    <t>3.</t>
  </si>
  <si>
    <t>4.</t>
  </si>
  <si>
    <t>5.</t>
  </si>
  <si>
    <t>6.</t>
  </si>
  <si>
    <t>7.</t>
  </si>
  <si>
    <t>8.</t>
  </si>
  <si>
    <t>(Brutovský Ján, Perun Patrik, Perun Martin)</t>
  </si>
  <si>
    <t>AUSTIN
CUP
2010</t>
  </si>
  <si>
    <t>Modřice B</t>
  </si>
  <si>
    <t>Kaposvár</t>
  </si>
  <si>
    <t>Modřice A</t>
  </si>
  <si>
    <t>SK Liapor WITTE Karlovy Vary B</t>
  </si>
  <si>
    <t>AVIA Čakovice A</t>
  </si>
  <si>
    <t>SK Liapor WITTE Karlovy Vary A</t>
  </si>
  <si>
    <t>SK Šacung Benešov B</t>
  </si>
  <si>
    <t>TJ Spartak MSEM Přerov A</t>
  </si>
  <si>
    <t>Revúca</t>
  </si>
  <si>
    <t>Hala HOVĚZÍ - skupina F</t>
  </si>
  <si>
    <t>SK Šacung Benešov 
A</t>
  </si>
  <si>
    <t>Juniorská reprezentace ČR</t>
  </si>
  <si>
    <t>TJ Sokol Břve</t>
  </si>
  <si>
    <t>Žatec</t>
  </si>
  <si>
    <t>AVIA Čakovice B</t>
  </si>
  <si>
    <t>TJ Spartak MSEM Přerov B</t>
  </si>
  <si>
    <t>F1</t>
  </si>
  <si>
    <t>A2</t>
  </si>
  <si>
    <t>KH</t>
  </si>
  <si>
    <t>SK Šacung Benešov A</t>
  </si>
  <si>
    <t>Karlovy Vary A</t>
  </si>
  <si>
    <t>Hala HOVĚZÍ - kvalifikace z 2. míst</t>
  </si>
  <si>
    <t>(Pelikán Radek, Kop Pavel, Gulda Petr)</t>
  </si>
  <si>
    <t>(Mrákava Jakub, Cibulka Ondřej, Pachman Ondřej)</t>
  </si>
  <si>
    <t>(Novosad Marek, Gebel Lumír, Padyšak Dušan)</t>
  </si>
  <si>
    <t>(Kokštein Michal, Vanke Jan, Kubát Jan)</t>
  </si>
  <si>
    <t>(Doubrava Jiří, Stejskal Petr, Kadeřábek Václav)</t>
  </si>
  <si>
    <t xml:space="preserve">TJ Sokol Břve </t>
  </si>
  <si>
    <t>(Makara Richard, Březina Martin, Libor Chytra)</t>
  </si>
  <si>
    <t>(Ešner David, Řehák Josef, Kalas František, Kanda Kamil)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</si>
</sst>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 &quot;\:&quot; &quot;0"/>
    <numFmt numFmtId="165" formatCode="\(00&quot; &quot;\:&quot; &quot;00\)"/>
    <numFmt numFmtId="166" formatCode="\(00&quot; &quot;\:&quot; &quot;00&quot;, &quot;00&quot; &quot;\:&quot; &quot;00&quot;, &quot;00&quot; &quot;\:&quot; &quot;00\)"/>
    <numFmt numFmtId="167" formatCode="\(#0&quot; &quot;\:&quot; &quot;#0&quot;, &quot;00&quot; &quot;\:&quot; &quot;00&quot;, &quot;00&quot; &quot;\:&quot; &quot;00\)"/>
    <numFmt numFmtId="168" formatCode="\(#0&quot; &quot;\:&quot; &quot;#0&quot;, &quot;#0&quot; &quot;\:&quot; &quot;#0&quot;, &quot;00&quot; &quot;\:&quot; &quot;00\)"/>
    <numFmt numFmtId="169" formatCode="[$-405]d\.\ mmmm\ yyyy"/>
    <numFmt numFmtId="170" formatCode="#"/>
  </numFmts>
  <fonts count="17">
    <font>
      <sz val="10"/>
      <name val="Arial CE"/>
      <family val="0"/>
    </font>
    <font>
      <sz val="15"/>
      <name val="Arial"/>
      <family val="2"/>
    </font>
    <font>
      <sz val="10"/>
      <name val="Arial"/>
      <family val="2"/>
    </font>
    <font>
      <b/>
      <sz val="16"/>
      <color indexed="18"/>
      <name val="Arial"/>
      <family val="2"/>
    </font>
    <font>
      <b/>
      <sz val="24"/>
      <color indexed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1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61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8" fillId="0" borderId="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right"/>
    </xf>
    <xf numFmtId="0" fontId="8" fillId="0" borderId="4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 horizontal="left"/>
    </xf>
    <xf numFmtId="0" fontId="8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11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1" xfId="0" applyFill="1" applyBorder="1" applyAlignment="1">
      <alignment/>
    </xf>
    <xf numFmtId="0" fontId="11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6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2" fillId="0" borderId="1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8" fillId="0" borderId="3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2" fillId="0" borderId="17" xfId="0" applyNumberFormat="1" applyFont="1" applyBorder="1" applyAlignment="1">
      <alignment horizontal="right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left" vertical="top"/>
    </xf>
    <xf numFmtId="0" fontId="0" fillId="0" borderId="0" xfId="0" applyFill="1" applyAlignment="1">
      <alignment vertical="top" wrapText="1"/>
    </xf>
    <xf numFmtId="0" fontId="13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0" fillId="2" borderId="34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10" fillId="3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10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981075</xdr:colOff>
      <xdr:row>2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810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981075</xdr:colOff>
      <xdr:row>2</xdr:row>
      <xdr:rowOff>857250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810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981075</xdr:colOff>
      <xdr:row>2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810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981075</xdr:colOff>
      <xdr:row>2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810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981075</xdr:colOff>
      <xdr:row>2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810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981075</xdr:colOff>
      <xdr:row>2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810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981075</xdr:colOff>
      <xdr:row>2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810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981075</xdr:colOff>
      <xdr:row>2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810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7"/>
  <sheetViews>
    <sheetView showGridLines="0" tabSelected="1" workbookViewId="0" topLeftCell="A1">
      <selection activeCell="A19" sqref="A19"/>
    </sheetView>
  </sheetViews>
  <sheetFormatPr defaultColWidth="9.00390625" defaultRowHeight="12.75"/>
  <cols>
    <col min="1" max="1" width="2.375" style="54" customWidth="1"/>
    <col min="2" max="2" width="2.625" style="54" bestFit="1" customWidth="1"/>
    <col min="3" max="3" width="63.125" style="54" bestFit="1" customWidth="1"/>
    <col min="4" max="16384" width="9.125" style="54" customWidth="1"/>
  </cols>
  <sheetData>
    <row r="1" s="51" customFormat="1" ht="12.75"/>
    <row r="2" spans="2:3" s="52" customFormat="1" ht="15.75">
      <c r="B2" s="53" t="s">
        <v>27</v>
      </c>
      <c r="C2" s="53" t="s">
        <v>23</v>
      </c>
    </row>
    <row r="3" spans="2:3" ht="12.75">
      <c r="B3" s="50"/>
      <c r="C3" s="54" t="s">
        <v>35</v>
      </c>
    </row>
    <row r="4" spans="2:3" s="52" customFormat="1" ht="24" customHeight="1">
      <c r="B4" s="53" t="s">
        <v>28</v>
      </c>
      <c r="C4" s="53" t="s">
        <v>39</v>
      </c>
    </row>
    <row r="5" spans="2:3" ht="12.75">
      <c r="B5" s="50"/>
      <c r="C5" s="54" t="s">
        <v>59</v>
      </c>
    </row>
    <row r="6" spans="2:3" s="52" customFormat="1" ht="24" customHeight="1">
      <c r="B6" s="53" t="s">
        <v>29</v>
      </c>
      <c r="C6" s="53" t="s">
        <v>41</v>
      </c>
    </row>
    <row r="7" spans="2:3" ht="12.75">
      <c r="B7" s="50"/>
      <c r="C7" s="54" t="s">
        <v>60</v>
      </c>
    </row>
    <row r="8" spans="2:3" s="52" customFormat="1" ht="24" customHeight="1">
      <c r="B8" s="53" t="s">
        <v>30</v>
      </c>
      <c r="C8" s="53" t="s">
        <v>14</v>
      </c>
    </row>
    <row r="9" spans="2:3" ht="12.75">
      <c r="B9" s="50"/>
      <c r="C9" s="54" t="s">
        <v>61</v>
      </c>
    </row>
    <row r="10" spans="2:3" s="52" customFormat="1" ht="24" customHeight="1">
      <c r="B10" s="53" t="s">
        <v>31</v>
      </c>
      <c r="C10" s="53" t="s">
        <v>42</v>
      </c>
    </row>
    <row r="11" spans="2:3" ht="12.75">
      <c r="B11" s="50"/>
      <c r="C11" s="54" t="s">
        <v>62</v>
      </c>
    </row>
    <row r="12" spans="2:3" s="52" customFormat="1" ht="24" customHeight="1">
      <c r="B12" s="53" t="s">
        <v>32</v>
      </c>
      <c r="C12" s="53" t="s">
        <v>56</v>
      </c>
    </row>
    <row r="13" spans="2:3" ht="12.75">
      <c r="B13" s="50"/>
      <c r="C13" s="54" t="s">
        <v>63</v>
      </c>
    </row>
    <row r="14" spans="2:3" s="52" customFormat="1" ht="24" customHeight="1">
      <c r="B14" s="53" t="s">
        <v>33</v>
      </c>
      <c r="C14" s="53" t="s">
        <v>64</v>
      </c>
    </row>
    <row r="15" spans="2:3" ht="12.75">
      <c r="B15" s="50"/>
      <c r="C15" s="54" t="s">
        <v>65</v>
      </c>
    </row>
    <row r="16" spans="2:3" s="52" customFormat="1" ht="24" customHeight="1">
      <c r="B16" s="53" t="s">
        <v>34</v>
      </c>
      <c r="C16" s="53" t="s">
        <v>43</v>
      </c>
    </row>
    <row r="17" ht="12.75">
      <c r="C17" s="54" t="s">
        <v>66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A17" sqref="A17"/>
    </sheetView>
  </sheetViews>
  <sheetFormatPr defaultColWidth="9.00390625" defaultRowHeight="12.75"/>
  <cols>
    <col min="1" max="1" width="13.00390625" style="1" customWidth="1"/>
    <col min="2" max="2" width="5.75390625" style="1" customWidth="1"/>
    <col min="3" max="3" width="1.625" style="1" customWidth="1"/>
    <col min="4" max="5" width="5.75390625" style="1" customWidth="1"/>
    <col min="6" max="6" width="1.625" style="1" customWidth="1"/>
    <col min="7" max="8" width="5.75390625" style="1" customWidth="1"/>
    <col min="9" max="9" width="1.625" style="1" customWidth="1"/>
    <col min="10" max="11" width="5.75390625" style="1" customWidth="1"/>
    <col min="12" max="12" width="1.625" style="1" customWidth="1"/>
    <col min="13" max="13" width="5.75390625" style="1" customWidth="1"/>
    <col min="14" max="14" width="7.125" style="1" customWidth="1"/>
    <col min="15" max="15" width="4.625" style="1" bestFit="1" customWidth="1"/>
    <col min="16" max="16" width="1.625" style="1" customWidth="1"/>
    <col min="17" max="17" width="4.375" style="1" customWidth="1"/>
    <col min="18" max="18" width="7.125" style="1" customWidth="1"/>
    <col min="19" max="20" width="3.375" style="1" bestFit="1" customWidth="1"/>
    <col min="21" max="16384" width="9.25390625" style="1" customWidth="1"/>
  </cols>
  <sheetData>
    <row r="1" spans="1:18" ht="23.25">
      <c r="A1" s="88" t="s">
        <v>46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ht="6.75" customHeight="1" thickBot="1"/>
    <row r="3" spans="1:18" ht="68.25" customHeight="1" thickBot="1">
      <c r="A3" s="2"/>
      <c r="B3" s="65" t="str">
        <f>A4</f>
        <v>TJ Sokol Břve</v>
      </c>
      <c r="C3" s="66"/>
      <c r="D3" s="67"/>
      <c r="E3" s="93" t="str">
        <f>A7</f>
        <v>Žatec</v>
      </c>
      <c r="F3" s="66"/>
      <c r="G3" s="67"/>
      <c r="H3" s="93" t="str">
        <f>A10</f>
        <v>AVIA Čakovice B</v>
      </c>
      <c r="I3" s="66"/>
      <c r="J3" s="67"/>
      <c r="K3" s="66" t="str">
        <f>A13</f>
        <v>TJ Spartak MSEM Přerov B</v>
      </c>
      <c r="L3" s="66"/>
      <c r="M3" s="66"/>
      <c r="N3" s="10" t="s">
        <v>0</v>
      </c>
      <c r="O3" s="89" t="s">
        <v>3</v>
      </c>
      <c r="P3" s="90"/>
      <c r="Q3" s="91"/>
      <c r="R3" s="11" t="s">
        <v>1</v>
      </c>
    </row>
    <row r="4" spans="1:18" ht="29.25" customHeight="1">
      <c r="A4" s="103" t="s">
        <v>49</v>
      </c>
      <c r="B4" s="68" t="s">
        <v>36</v>
      </c>
      <c r="C4" s="69"/>
      <c r="D4" s="69"/>
      <c r="E4" s="8">
        <f>IF(E5&gt;G5,1,0)+IF(E6&gt;G6,1,0)</f>
        <v>1</v>
      </c>
      <c r="F4" s="9" t="str">
        <f>IF(ISBLANK(E4),"",":")</f>
        <v>:</v>
      </c>
      <c r="G4" s="7">
        <f>IF(E5&lt;G5,1,0)+IF(E6&lt;G6,1,0)</f>
        <v>1</v>
      </c>
      <c r="H4" s="8">
        <f>IF(H5&gt;J5,1,0)+IF(H6&gt;J6,1,0)</f>
        <v>2</v>
      </c>
      <c r="I4" s="9" t="str">
        <f aca="true" t="shared" si="0" ref="I4:I9">IF(ISBLANK(H4),"",":")</f>
        <v>:</v>
      </c>
      <c r="J4" s="7">
        <f>IF(H5&lt;J5,1,0)+IF(H6&lt;J6,1,0)</f>
        <v>0</v>
      </c>
      <c r="K4" s="8">
        <f>IF(K5&gt;M5,1,0)+IF(K6&gt;M6,1,0)</f>
        <v>2</v>
      </c>
      <c r="L4" s="9" t="str">
        <f aca="true" t="shared" si="1" ref="L4:L12">IF(ISBLANK(K4),"",":")</f>
        <v>:</v>
      </c>
      <c r="M4" s="7">
        <f>IF(K5&lt;M5,1,0)+IF(K6&lt;M6,1,0)</f>
        <v>0</v>
      </c>
      <c r="N4" s="99">
        <f>SUM(E4,H4,K4)</f>
        <v>5</v>
      </c>
      <c r="O4" s="30">
        <f>SUM(E4,H4,K4)</f>
        <v>5</v>
      </c>
      <c r="P4" s="31" t="s">
        <v>2</v>
      </c>
      <c r="Q4" s="32">
        <f>SUM(G4,J4,M4)</f>
        <v>1</v>
      </c>
      <c r="R4" s="94">
        <v>1</v>
      </c>
    </row>
    <row r="5" spans="1:18" ht="15.75" customHeight="1">
      <c r="A5" s="60"/>
      <c r="B5" s="70"/>
      <c r="C5" s="71"/>
      <c r="D5" s="71"/>
      <c r="E5" s="33">
        <v>7</v>
      </c>
      <c r="F5" s="34" t="str">
        <f>IF(ISBLANK(E5),"",":")</f>
        <v>:</v>
      </c>
      <c r="G5" s="35">
        <v>10</v>
      </c>
      <c r="H5" s="33">
        <v>10</v>
      </c>
      <c r="I5" s="34" t="str">
        <f t="shared" si="0"/>
        <v>:</v>
      </c>
      <c r="J5" s="35">
        <v>3</v>
      </c>
      <c r="K5" s="33">
        <v>10</v>
      </c>
      <c r="L5" s="34" t="str">
        <f t="shared" si="1"/>
        <v>:</v>
      </c>
      <c r="M5" s="36">
        <v>4</v>
      </c>
      <c r="N5" s="75"/>
      <c r="O5" s="82">
        <f>SUM(E5:E6,H5:H6,K5:K6)</f>
        <v>57</v>
      </c>
      <c r="P5" s="97" t="s">
        <v>2</v>
      </c>
      <c r="Q5" s="86">
        <f>SUM(G5:G6,J5:J6,M5:M6)</f>
        <v>33</v>
      </c>
      <c r="R5" s="95"/>
    </row>
    <row r="6" spans="1:18" ht="23.25" customHeight="1">
      <c r="A6" s="61"/>
      <c r="B6" s="72"/>
      <c r="C6" s="73"/>
      <c r="D6" s="73"/>
      <c r="E6" s="37">
        <v>10</v>
      </c>
      <c r="F6" s="38" t="str">
        <f>IF(ISBLANK(E6),"",":")</f>
        <v>:</v>
      </c>
      <c r="G6" s="39">
        <v>7</v>
      </c>
      <c r="H6" s="37">
        <v>10</v>
      </c>
      <c r="I6" s="38" t="str">
        <f t="shared" si="0"/>
        <v>:</v>
      </c>
      <c r="J6" s="39">
        <v>4</v>
      </c>
      <c r="K6" s="37">
        <v>10</v>
      </c>
      <c r="L6" s="38" t="str">
        <f t="shared" si="1"/>
        <v>:</v>
      </c>
      <c r="M6" s="40">
        <v>5</v>
      </c>
      <c r="N6" s="100"/>
      <c r="O6" s="102"/>
      <c r="P6" s="98"/>
      <c r="Q6" s="92"/>
      <c r="R6" s="96"/>
    </row>
    <row r="7" spans="1:18" ht="29.25" customHeight="1">
      <c r="A7" s="59" t="s">
        <v>50</v>
      </c>
      <c r="B7" s="5">
        <f>G4</f>
        <v>1</v>
      </c>
      <c r="C7" s="4" t="str">
        <f>F4</f>
        <v>:</v>
      </c>
      <c r="D7" s="6">
        <f>E4</f>
        <v>1</v>
      </c>
      <c r="E7" s="68" t="str">
        <f>B4</f>
        <v>AUSTIN
CUP
2010</v>
      </c>
      <c r="F7" s="69"/>
      <c r="G7" s="69"/>
      <c r="H7" s="5">
        <f>IF(H8&gt;J8,1,0)+IF(H9&gt;J9,1,0)</f>
        <v>1</v>
      </c>
      <c r="I7" s="4" t="str">
        <f t="shared" si="0"/>
        <v>:</v>
      </c>
      <c r="J7" s="6">
        <f>IF(H8&lt;J8,1,0)+IF(H9&lt;J9,1,0)</f>
        <v>1</v>
      </c>
      <c r="K7" s="5">
        <f>IF(K8&gt;M8,1,0)+IF(K9&gt;M9,1,0)</f>
        <v>2</v>
      </c>
      <c r="L7" s="4" t="str">
        <f t="shared" si="1"/>
        <v>:</v>
      </c>
      <c r="M7" s="6">
        <f>IF(K8&lt;M8,1,0)+IF(K9&lt;M9,1,0)</f>
        <v>0</v>
      </c>
      <c r="N7" s="74">
        <f>SUM(B7,H7,K7)</f>
        <v>4</v>
      </c>
      <c r="O7" s="41">
        <f>SUM(B7,H7,K7)</f>
        <v>4</v>
      </c>
      <c r="P7" s="42" t="s">
        <v>2</v>
      </c>
      <c r="Q7" s="43">
        <f>SUM(D7,J7,M7)</f>
        <v>2</v>
      </c>
      <c r="R7" s="101">
        <v>2</v>
      </c>
    </row>
    <row r="8" spans="1:18" ht="15.75" customHeight="1">
      <c r="A8" s="60"/>
      <c r="B8" s="33">
        <f>G5</f>
        <v>10</v>
      </c>
      <c r="C8" s="34" t="str">
        <f>F5</f>
        <v>:</v>
      </c>
      <c r="D8" s="35">
        <f>E5</f>
        <v>7</v>
      </c>
      <c r="E8" s="70"/>
      <c r="F8" s="71"/>
      <c r="G8" s="71"/>
      <c r="H8" s="33">
        <v>10</v>
      </c>
      <c r="I8" s="34" t="str">
        <f t="shared" si="0"/>
        <v>:</v>
      </c>
      <c r="J8" s="35">
        <v>4</v>
      </c>
      <c r="K8" s="33">
        <v>10</v>
      </c>
      <c r="L8" s="34" t="str">
        <f t="shared" si="1"/>
        <v>:</v>
      </c>
      <c r="M8" s="35">
        <v>8</v>
      </c>
      <c r="N8" s="75"/>
      <c r="O8" s="82">
        <f>SUM(B8:B9,H8:H9,K8:K9)</f>
        <v>49</v>
      </c>
      <c r="P8" s="97" t="s">
        <v>2</v>
      </c>
      <c r="Q8" s="86">
        <f>SUM(D8:D9,J8:J9,M8:M9)</f>
        <v>46</v>
      </c>
      <c r="R8" s="95"/>
    </row>
    <row r="9" spans="1:18" ht="23.25" customHeight="1">
      <c r="A9" s="61"/>
      <c r="B9" s="37">
        <f>G6</f>
        <v>7</v>
      </c>
      <c r="C9" s="38" t="str">
        <f>F6</f>
        <v>:</v>
      </c>
      <c r="D9" s="39">
        <f>E6</f>
        <v>10</v>
      </c>
      <c r="E9" s="72"/>
      <c r="F9" s="73"/>
      <c r="G9" s="73"/>
      <c r="H9" s="37">
        <v>2</v>
      </c>
      <c r="I9" s="38" t="str">
        <f t="shared" si="0"/>
        <v>:</v>
      </c>
      <c r="J9" s="39">
        <v>10</v>
      </c>
      <c r="K9" s="37">
        <v>10</v>
      </c>
      <c r="L9" s="38" t="str">
        <f t="shared" si="1"/>
        <v>:</v>
      </c>
      <c r="M9" s="40">
        <v>7</v>
      </c>
      <c r="N9" s="100"/>
      <c r="O9" s="102"/>
      <c r="P9" s="98"/>
      <c r="Q9" s="92"/>
      <c r="R9" s="96"/>
    </row>
    <row r="10" spans="1:18" ht="29.25" customHeight="1">
      <c r="A10" s="59" t="s">
        <v>51</v>
      </c>
      <c r="B10" s="5">
        <f>J4</f>
        <v>0</v>
      </c>
      <c r="C10" s="4" t="str">
        <f>I4</f>
        <v>:</v>
      </c>
      <c r="D10" s="6">
        <f>H4</f>
        <v>2</v>
      </c>
      <c r="E10" s="5">
        <f>J7</f>
        <v>1</v>
      </c>
      <c r="F10" s="4" t="str">
        <f>I7</f>
        <v>:</v>
      </c>
      <c r="G10" s="6">
        <f>H7</f>
        <v>1</v>
      </c>
      <c r="H10" s="68" t="str">
        <f>E7</f>
        <v>AUSTIN
CUP
2010</v>
      </c>
      <c r="I10" s="69"/>
      <c r="J10" s="69"/>
      <c r="K10" s="5">
        <f>IF(K11&gt;M11,1,0)+IF(K12&gt;M12,1,0)</f>
        <v>0</v>
      </c>
      <c r="L10" s="4" t="str">
        <f t="shared" si="1"/>
        <v>:</v>
      </c>
      <c r="M10" s="6">
        <f>IF(K11&lt;M11,1,0)+IF(K12&lt;M12,1,0)</f>
        <v>2</v>
      </c>
      <c r="N10" s="74">
        <f>SUM(B10,E10,K10)</f>
        <v>1</v>
      </c>
      <c r="O10" s="5">
        <f>SUM(B10,E10,K10)</f>
        <v>1</v>
      </c>
      <c r="P10" s="4" t="s">
        <v>2</v>
      </c>
      <c r="Q10" s="6">
        <f>SUM(D10,G10,M10)</f>
        <v>5</v>
      </c>
      <c r="R10" s="62">
        <v>4</v>
      </c>
    </row>
    <row r="11" spans="1:18" ht="15.75" customHeight="1">
      <c r="A11" s="60"/>
      <c r="B11" s="33">
        <f>J5</f>
        <v>3</v>
      </c>
      <c r="C11" s="34" t="str">
        <f>I5</f>
        <v>:</v>
      </c>
      <c r="D11" s="35">
        <f>H5</f>
        <v>10</v>
      </c>
      <c r="E11" s="33">
        <f>J8</f>
        <v>4</v>
      </c>
      <c r="F11" s="34" t="str">
        <f>I8</f>
        <v>:</v>
      </c>
      <c r="G11" s="35">
        <f>H8</f>
        <v>10</v>
      </c>
      <c r="H11" s="70"/>
      <c r="I11" s="71"/>
      <c r="J11" s="71"/>
      <c r="K11" s="33">
        <v>8</v>
      </c>
      <c r="L11" s="34" t="str">
        <f t="shared" si="1"/>
        <v>:</v>
      </c>
      <c r="M11" s="35">
        <v>10</v>
      </c>
      <c r="N11" s="75"/>
      <c r="O11" s="82">
        <f>SUM(B11:B12,E11:E12,K11:K12)</f>
        <v>33</v>
      </c>
      <c r="P11" s="97" t="s">
        <v>2</v>
      </c>
      <c r="Q11" s="86">
        <f>SUM(D11:D12,G11:G12,M11:M12)</f>
        <v>52</v>
      </c>
      <c r="R11" s="63"/>
    </row>
    <row r="12" spans="1:18" ht="23.25" customHeight="1">
      <c r="A12" s="61"/>
      <c r="B12" s="37">
        <f>J6</f>
        <v>4</v>
      </c>
      <c r="C12" s="38" t="str">
        <f>I6</f>
        <v>:</v>
      </c>
      <c r="D12" s="39">
        <f>H6</f>
        <v>10</v>
      </c>
      <c r="E12" s="37">
        <f>J9</f>
        <v>10</v>
      </c>
      <c r="F12" s="38" t="str">
        <f>I9</f>
        <v>:</v>
      </c>
      <c r="G12" s="39">
        <f>H9</f>
        <v>2</v>
      </c>
      <c r="H12" s="72"/>
      <c r="I12" s="73"/>
      <c r="J12" s="73"/>
      <c r="K12" s="37">
        <v>4</v>
      </c>
      <c r="L12" s="38" t="str">
        <f t="shared" si="1"/>
        <v>:</v>
      </c>
      <c r="M12" s="39">
        <v>10</v>
      </c>
      <c r="N12" s="100"/>
      <c r="O12" s="102"/>
      <c r="P12" s="98"/>
      <c r="Q12" s="92"/>
      <c r="R12" s="105"/>
    </row>
    <row r="13" spans="1:18" ht="29.25" customHeight="1">
      <c r="A13" s="59" t="s">
        <v>52</v>
      </c>
      <c r="B13" s="5">
        <f>M4</f>
        <v>0</v>
      </c>
      <c r="C13" s="4" t="str">
        <f>L4</f>
        <v>:</v>
      </c>
      <c r="D13" s="6">
        <f>K4</f>
        <v>2</v>
      </c>
      <c r="E13" s="5">
        <f>M7</f>
        <v>0</v>
      </c>
      <c r="F13" s="4" t="str">
        <f>L7</f>
        <v>:</v>
      </c>
      <c r="G13" s="6">
        <f>K7</f>
        <v>2</v>
      </c>
      <c r="H13" s="5">
        <f>M10</f>
        <v>2</v>
      </c>
      <c r="I13" s="4" t="str">
        <f>L10</f>
        <v>:</v>
      </c>
      <c r="J13" s="6">
        <f>K10</f>
        <v>0</v>
      </c>
      <c r="K13" s="68" t="str">
        <f>H10</f>
        <v>AUSTIN
CUP
2010</v>
      </c>
      <c r="L13" s="69"/>
      <c r="M13" s="77"/>
      <c r="N13" s="74">
        <f>SUM(B13,E13,H13)</f>
        <v>2</v>
      </c>
      <c r="O13" s="5">
        <f>SUM(B13,E13,H13)</f>
        <v>2</v>
      </c>
      <c r="P13" s="4" t="s">
        <v>2</v>
      </c>
      <c r="Q13" s="6">
        <f>SUM(D13,G13,J13)</f>
        <v>4</v>
      </c>
      <c r="R13" s="62">
        <v>3</v>
      </c>
    </row>
    <row r="14" spans="1:18" ht="15.75" customHeight="1">
      <c r="A14" s="60"/>
      <c r="B14" s="33">
        <f>M5</f>
        <v>4</v>
      </c>
      <c r="C14" s="34" t="str">
        <f>L5</f>
        <v>:</v>
      </c>
      <c r="D14" s="35">
        <f>K5</f>
        <v>10</v>
      </c>
      <c r="E14" s="33">
        <f>M8</f>
        <v>8</v>
      </c>
      <c r="F14" s="34" t="str">
        <f>L8</f>
        <v>:</v>
      </c>
      <c r="G14" s="35">
        <f>K8</f>
        <v>10</v>
      </c>
      <c r="H14" s="33">
        <f>M11</f>
        <v>10</v>
      </c>
      <c r="I14" s="34" t="str">
        <f>L11</f>
        <v>:</v>
      </c>
      <c r="J14" s="35">
        <f>K11</f>
        <v>8</v>
      </c>
      <c r="K14" s="70"/>
      <c r="L14" s="71"/>
      <c r="M14" s="78"/>
      <c r="N14" s="75"/>
      <c r="O14" s="82">
        <f>SUM(B14:B15,E14:E15,H14:H15)</f>
        <v>44</v>
      </c>
      <c r="P14" s="84" t="s">
        <v>2</v>
      </c>
      <c r="Q14" s="86">
        <f>SUM(D14:D15,G14:G15,J14:J15)</f>
        <v>52</v>
      </c>
      <c r="R14" s="63"/>
    </row>
    <row r="15" spans="1:18" ht="23.25" customHeight="1" thickBot="1">
      <c r="A15" s="104"/>
      <c r="B15" s="44">
        <f>M6</f>
        <v>5</v>
      </c>
      <c r="C15" s="45" t="str">
        <f>L6</f>
        <v>:</v>
      </c>
      <c r="D15" s="46">
        <f>K6</f>
        <v>10</v>
      </c>
      <c r="E15" s="44">
        <f>M9</f>
        <v>7</v>
      </c>
      <c r="F15" s="45" t="str">
        <f>L9</f>
        <v>:</v>
      </c>
      <c r="G15" s="46">
        <f>K9</f>
        <v>10</v>
      </c>
      <c r="H15" s="44">
        <f>M12</f>
        <v>10</v>
      </c>
      <c r="I15" s="45" t="str">
        <f>L12</f>
        <v>:</v>
      </c>
      <c r="J15" s="46">
        <f>K12</f>
        <v>4</v>
      </c>
      <c r="K15" s="79"/>
      <c r="L15" s="80"/>
      <c r="M15" s="81"/>
      <c r="N15" s="76"/>
      <c r="O15" s="83"/>
      <c r="P15" s="85"/>
      <c r="Q15" s="87"/>
      <c r="R15" s="64"/>
    </row>
    <row r="16" spans="15:17" ht="12.75">
      <c r="O16" s="12">
        <f>SUM(O5,O8,O11,O14)</f>
        <v>183</v>
      </c>
      <c r="P16" s="12"/>
      <c r="Q16" s="12">
        <f>SUM(Q5,Q8,Q11,Q14)</f>
        <v>183</v>
      </c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</sheetData>
  <mergeCells count="34">
    <mergeCell ref="K13:M15"/>
    <mergeCell ref="R10:R12"/>
    <mergeCell ref="O14:O15"/>
    <mergeCell ref="P14:P15"/>
    <mergeCell ref="Q14:Q15"/>
    <mergeCell ref="N10:N12"/>
    <mergeCell ref="A1:R1"/>
    <mergeCell ref="O3:Q3"/>
    <mergeCell ref="A7:A9"/>
    <mergeCell ref="A13:A15"/>
    <mergeCell ref="R13:R15"/>
    <mergeCell ref="B3:D3"/>
    <mergeCell ref="B4:D6"/>
    <mergeCell ref="N13:N15"/>
    <mergeCell ref="A10:A12"/>
    <mergeCell ref="K3:M3"/>
    <mergeCell ref="H10:J12"/>
    <mergeCell ref="N7:N9"/>
    <mergeCell ref="A4:A6"/>
    <mergeCell ref="E7:G9"/>
    <mergeCell ref="E3:G3"/>
    <mergeCell ref="H3:J3"/>
    <mergeCell ref="R4:R6"/>
    <mergeCell ref="P8:P9"/>
    <mergeCell ref="Q8:Q9"/>
    <mergeCell ref="N4:N6"/>
    <mergeCell ref="R7:R9"/>
    <mergeCell ref="O8:O9"/>
    <mergeCell ref="O5:O6"/>
    <mergeCell ref="P5:P6"/>
    <mergeCell ref="Q5:Q6"/>
    <mergeCell ref="O11:O12"/>
    <mergeCell ref="P11:P12"/>
    <mergeCell ref="Q11:Q1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5"/>
  <sheetViews>
    <sheetView showGridLines="0" workbookViewId="0" topLeftCell="A1">
      <selection activeCell="A32" sqref="A32"/>
    </sheetView>
  </sheetViews>
  <sheetFormatPr defaultColWidth="9.00390625" defaultRowHeight="12.75"/>
  <cols>
    <col min="1" max="1" width="1.37890625" style="14" customWidth="1"/>
    <col min="2" max="2" width="2.875" style="14" bestFit="1" customWidth="1"/>
    <col min="3" max="6" width="2.875" style="14" customWidth="1"/>
    <col min="7" max="7" width="8.375" style="14" customWidth="1"/>
    <col min="8" max="8" width="1.37890625" style="14" customWidth="1"/>
    <col min="9" max="12" width="2.875" style="14" customWidth="1"/>
    <col min="13" max="13" width="3.25390625" style="14" customWidth="1"/>
    <col min="14" max="14" width="3.375" style="14" customWidth="1"/>
    <col min="15" max="15" width="3.125" style="14" customWidth="1"/>
    <col min="16" max="16" width="15.875" style="14" customWidth="1"/>
    <col min="17" max="20" width="2.875" style="14" customWidth="1"/>
    <col min="21" max="21" width="0.875" style="14" customWidth="1"/>
    <col min="22" max="22" width="2.875" style="14" customWidth="1"/>
    <col min="23" max="23" width="1.25" style="14" customWidth="1"/>
    <col min="24" max="25" width="2.875" style="14" customWidth="1"/>
    <col min="26" max="26" width="3.00390625" style="14" bestFit="1" customWidth="1"/>
    <col min="27" max="27" width="1.00390625" style="14" customWidth="1"/>
    <col min="28" max="28" width="1.37890625" style="14" customWidth="1"/>
    <col min="29" max="29" width="6.25390625" style="14" bestFit="1" customWidth="1"/>
    <col min="30" max="30" width="12.125" style="14" bestFit="1" customWidth="1"/>
    <col min="31" max="16384" width="9.125" style="14" customWidth="1"/>
  </cols>
  <sheetData>
    <row r="1" spans="2:3" ht="20.25" customHeight="1">
      <c r="B1" s="15" t="s">
        <v>53</v>
      </c>
      <c r="C1" s="14" t="s">
        <v>49</v>
      </c>
    </row>
    <row r="2" spans="2:7" ht="12.75">
      <c r="B2" s="16"/>
      <c r="C2" s="16"/>
      <c r="D2" s="16"/>
      <c r="E2" s="16"/>
      <c r="F2" s="16"/>
      <c r="G2" s="17"/>
    </row>
    <row r="3" spans="1:7" ht="12.75">
      <c r="A3" s="13"/>
      <c r="B3" s="13"/>
      <c r="C3" s="18">
        <v>0</v>
      </c>
      <c r="D3" s="13">
        <v>5</v>
      </c>
      <c r="E3" s="13">
        <v>9</v>
      </c>
      <c r="F3" s="13"/>
      <c r="G3" s="19"/>
    </row>
    <row r="4" spans="1:14" ht="12.75">
      <c r="A4" s="13"/>
      <c r="B4" s="13"/>
      <c r="C4" s="18">
        <v>2</v>
      </c>
      <c r="D4" s="13">
        <v>10</v>
      </c>
      <c r="E4" s="13">
        <v>10</v>
      </c>
      <c r="F4" s="13"/>
      <c r="G4" s="19"/>
      <c r="H4" s="20"/>
      <c r="I4" s="21" t="str">
        <f>C6</f>
        <v>NK CLIMAX Vsetín B</v>
      </c>
      <c r="J4" s="21"/>
      <c r="K4" s="21"/>
      <c r="L4" s="21"/>
      <c r="M4" s="21"/>
      <c r="N4" s="21"/>
    </row>
    <row r="5" spans="1:14" ht="12.75">
      <c r="A5" s="13"/>
      <c r="B5" s="13"/>
      <c r="C5" s="13"/>
      <c r="D5" s="13"/>
      <c r="E5" s="13"/>
      <c r="F5" s="13"/>
      <c r="G5" s="19"/>
      <c r="H5" s="22"/>
      <c r="I5" s="16"/>
      <c r="J5" s="16"/>
      <c r="K5" s="16"/>
      <c r="L5" s="16"/>
      <c r="M5" s="16"/>
      <c r="N5" s="17"/>
    </row>
    <row r="6" spans="1:27" ht="12.75">
      <c r="A6" s="13"/>
      <c r="B6" s="24" t="s">
        <v>25</v>
      </c>
      <c r="C6" s="21" t="s">
        <v>14</v>
      </c>
      <c r="D6" s="21"/>
      <c r="E6" s="21"/>
      <c r="F6" s="21"/>
      <c r="G6" s="25"/>
      <c r="H6" s="26"/>
      <c r="I6" s="13"/>
      <c r="J6" s="13"/>
      <c r="K6" s="13"/>
      <c r="L6" s="13"/>
      <c r="M6" s="13"/>
      <c r="N6" s="19"/>
      <c r="P6" s="14" t="str">
        <f>I11</f>
        <v>Modřice A</v>
      </c>
      <c r="T6" s="24" t="s">
        <v>8</v>
      </c>
      <c r="W6" s="48" t="str">
        <f>P6</f>
        <v>Modřice A</v>
      </c>
      <c r="AA6" s="21"/>
    </row>
    <row r="7" spans="1:27" ht="12.75">
      <c r="A7" s="13"/>
      <c r="H7" s="13"/>
      <c r="I7" s="18">
        <v>0</v>
      </c>
      <c r="J7" s="13">
        <v>6</v>
      </c>
      <c r="K7" s="13">
        <v>6</v>
      </c>
      <c r="L7" s="13"/>
      <c r="M7" s="13"/>
      <c r="N7" s="19"/>
      <c r="O7" s="22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9"/>
    </row>
    <row r="8" spans="1:28" ht="12.75">
      <c r="A8" s="13"/>
      <c r="B8" s="15" t="s">
        <v>9</v>
      </c>
      <c r="C8" s="57" t="s">
        <v>39</v>
      </c>
      <c r="D8" s="57"/>
      <c r="E8" s="57"/>
      <c r="F8" s="57"/>
      <c r="G8" s="57"/>
      <c r="H8" s="13"/>
      <c r="I8" s="18">
        <v>2</v>
      </c>
      <c r="J8" s="13">
        <v>10</v>
      </c>
      <c r="K8" s="13">
        <v>10</v>
      </c>
      <c r="L8" s="13"/>
      <c r="M8" s="13"/>
      <c r="N8" s="19"/>
      <c r="AB8" s="26"/>
    </row>
    <row r="9" spans="1:28" ht="12.75">
      <c r="A9" s="13"/>
      <c r="B9" s="16"/>
      <c r="C9" s="16"/>
      <c r="D9" s="16"/>
      <c r="E9" s="16"/>
      <c r="F9" s="16"/>
      <c r="G9" s="17"/>
      <c r="H9" s="13"/>
      <c r="L9" s="13"/>
      <c r="M9" s="13"/>
      <c r="N9" s="19"/>
      <c r="O9" s="13"/>
      <c r="P9" s="13" t="str">
        <f>I4</f>
        <v>NK CLIMAX Vsetín B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26"/>
    </row>
    <row r="10" spans="2:28" ht="12.75">
      <c r="B10" s="13"/>
      <c r="C10" s="18">
        <v>2</v>
      </c>
      <c r="D10" s="13">
        <v>10</v>
      </c>
      <c r="E10" s="13">
        <v>10</v>
      </c>
      <c r="F10" s="13"/>
      <c r="G10" s="19"/>
      <c r="H10" s="13"/>
      <c r="I10" s="13"/>
      <c r="J10" s="13"/>
      <c r="K10" s="13"/>
      <c r="L10" s="13"/>
      <c r="M10" s="13"/>
      <c r="N10" s="19"/>
      <c r="O10" s="16"/>
      <c r="P10" s="16"/>
      <c r="Q10" s="16"/>
      <c r="R10" s="16"/>
      <c r="S10" s="16"/>
      <c r="T10" s="16"/>
      <c r="U10" s="17"/>
      <c r="V10" s="13"/>
      <c r="W10" s="13"/>
      <c r="X10" s="13"/>
      <c r="Y10" s="13"/>
      <c r="Z10" s="13"/>
      <c r="AA10" s="13"/>
      <c r="AB10" s="26"/>
    </row>
    <row r="11" spans="2:28" ht="12.75">
      <c r="B11" s="13"/>
      <c r="C11" s="18">
        <v>0</v>
      </c>
      <c r="D11" s="13">
        <v>8</v>
      </c>
      <c r="E11" s="13">
        <v>8</v>
      </c>
      <c r="F11" s="13"/>
      <c r="G11" s="19"/>
      <c r="H11" s="13"/>
      <c r="I11" s="57" t="str">
        <f>C8</f>
        <v>Modřice A</v>
      </c>
      <c r="J11" s="57"/>
      <c r="K11" s="57"/>
      <c r="L11" s="57"/>
      <c r="M11" s="57"/>
      <c r="N11" s="58"/>
      <c r="U11" s="19"/>
      <c r="V11" s="13"/>
      <c r="W11" s="13"/>
      <c r="X11" s="13"/>
      <c r="Y11" s="13"/>
      <c r="Z11" s="13"/>
      <c r="AA11" s="13"/>
      <c r="AB11" s="26"/>
    </row>
    <row r="12" spans="1:28" ht="12.75">
      <c r="A12" s="13"/>
      <c r="B12" s="13"/>
      <c r="C12" s="13"/>
      <c r="D12" s="13"/>
      <c r="E12" s="13"/>
      <c r="F12" s="13"/>
      <c r="G12" s="19"/>
      <c r="H12" s="22"/>
      <c r="I12" s="16"/>
      <c r="J12" s="16"/>
      <c r="K12" s="16"/>
      <c r="L12" s="16"/>
      <c r="M12" s="13"/>
      <c r="O12" s="13"/>
      <c r="P12" s="13"/>
      <c r="Q12" s="13"/>
      <c r="R12" s="13"/>
      <c r="S12" s="13"/>
      <c r="T12" s="13"/>
      <c r="U12" s="19"/>
      <c r="V12" s="13"/>
      <c r="W12" s="13"/>
      <c r="X12" s="13"/>
      <c r="Y12" s="13"/>
      <c r="Z12" s="13"/>
      <c r="AA12" s="19"/>
      <c r="AB12" s="13"/>
    </row>
    <row r="13" spans="1:27" ht="12.75">
      <c r="A13" s="13"/>
      <c r="B13" s="24" t="s">
        <v>26</v>
      </c>
      <c r="C13" s="21" t="s">
        <v>56</v>
      </c>
      <c r="D13" s="21"/>
      <c r="E13" s="21"/>
      <c r="F13" s="21"/>
      <c r="G13" s="25"/>
      <c r="U13" s="19"/>
      <c r="V13" s="13"/>
      <c r="AA13" s="19"/>
    </row>
    <row r="14" spans="1:27" ht="12.75">
      <c r="A14" s="13"/>
      <c r="U14" s="19"/>
      <c r="V14" s="13"/>
      <c r="AA14" s="19"/>
    </row>
    <row r="15" spans="1:27" ht="12.75">
      <c r="A15" s="13"/>
      <c r="U15" s="19"/>
      <c r="V15" s="13"/>
      <c r="AA15" s="19"/>
    </row>
    <row r="16" spans="1:30" ht="12.75">
      <c r="A16" s="13"/>
      <c r="N16" s="24" t="s">
        <v>6</v>
      </c>
      <c r="O16" s="21"/>
      <c r="P16" s="27" t="str">
        <f>P23</f>
        <v>AVIA Čakovice A</v>
      </c>
      <c r="Q16" s="28">
        <v>0</v>
      </c>
      <c r="R16" s="21">
        <v>9</v>
      </c>
      <c r="S16" s="21">
        <v>7</v>
      </c>
      <c r="T16" s="21"/>
      <c r="U16" s="25"/>
      <c r="V16" s="13"/>
      <c r="X16" s="18">
        <v>0</v>
      </c>
      <c r="Y16" s="13">
        <v>7</v>
      </c>
      <c r="Z16" s="13">
        <v>9</v>
      </c>
      <c r="AA16" s="13"/>
      <c r="AB16" s="23"/>
      <c r="AC16" s="24" t="s">
        <v>7</v>
      </c>
      <c r="AD16" s="27" t="str">
        <f>P26</f>
        <v>DPMK Košice</v>
      </c>
    </row>
    <row r="17" spans="15:28" ht="12.75">
      <c r="O17" s="13"/>
      <c r="P17" s="13"/>
      <c r="Q17" s="18">
        <v>2</v>
      </c>
      <c r="R17" s="13">
        <v>10</v>
      </c>
      <c r="S17" s="13">
        <v>10</v>
      </c>
      <c r="T17" s="13"/>
      <c r="U17" s="19"/>
      <c r="V17" s="13"/>
      <c r="X17" s="18">
        <v>2</v>
      </c>
      <c r="Y17" s="29">
        <v>10</v>
      </c>
      <c r="Z17" s="29">
        <v>10</v>
      </c>
      <c r="AA17" s="13"/>
      <c r="AB17" s="26"/>
    </row>
    <row r="18" spans="2:27" ht="12.75">
      <c r="B18" s="15" t="s">
        <v>4</v>
      </c>
      <c r="C18" s="14" t="s">
        <v>41</v>
      </c>
      <c r="U18" s="19"/>
      <c r="AA18" s="19"/>
    </row>
    <row r="19" spans="2:28" ht="12.75">
      <c r="B19" s="16"/>
      <c r="C19" s="16"/>
      <c r="D19" s="16"/>
      <c r="E19" s="16"/>
      <c r="F19" s="16"/>
      <c r="G19" s="17"/>
      <c r="O19" s="13"/>
      <c r="P19" s="13"/>
      <c r="Q19" s="18"/>
      <c r="R19" s="13"/>
      <c r="S19" s="13"/>
      <c r="T19" s="13"/>
      <c r="U19" s="19"/>
      <c r="V19" s="13"/>
      <c r="W19" s="18"/>
      <c r="X19" s="13"/>
      <c r="Y19" s="13"/>
      <c r="Z19" s="13"/>
      <c r="AA19" s="13"/>
      <c r="AB19" s="26"/>
    </row>
    <row r="20" spans="1:28" ht="12.75">
      <c r="A20" s="13"/>
      <c r="B20" s="13"/>
      <c r="C20" s="18">
        <v>2</v>
      </c>
      <c r="D20" s="13">
        <v>10</v>
      </c>
      <c r="E20" s="13">
        <v>5</v>
      </c>
      <c r="F20" s="13">
        <v>10</v>
      </c>
      <c r="G20" s="19"/>
      <c r="O20" s="13"/>
      <c r="P20" s="13"/>
      <c r="Q20" s="18"/>
      <c r="R20" s="13"/>
      <c r="S20" s="13"/>
      <c r="T20" s="13"/>
      <c r="U20" s="19"/>
      <c r="V20" s="13"/>
      <c r="W20" s="18"/>
      <c r="X20" s="13"/>
      <c r="Y20" s="13"/>
      <c r="Z20" s="13"/>
      <c r="AA20" s="13"/>
      <c r="AB20" s="26"/>
    </row>
    <row r="21" spans="1:28" ht="12.75">
      <c r="A21" s="13"/>
      <c r="B21" s="13"/>
      <c r="C21" s="18">
        <v>1</v>
      </c>
      <c r="D21" s="13">
        <v>7</v>
      </c>
      <c r="E21" s="13">
        <v>10</v>
      </c>
      <c r="F21" s="13">
        <v>7</v>
      </c>
      <c r="G21" s="19"/>
      <c r="H21" s="20"/>
      <c r="I21" s="21" t="str">
        <f>C18</f>
        <v>AVIA Čakovice A</v>
      </c>
      <c r="J21" s="21"/>
      <c r="K21" s="21"/>
      <c r="L21" s="21"/>
      <c r="M21" s="21"/>
      <c r="N21" s="21"/>
      <c r="O21" s="13"/>
      <c r="P21" s="13"/>
      <c r="Q21" s="18"/>
      <c r="R21" s="13"/>
      <c r="S21" s="13"/>
      <c r="T21" s="13"/>
      <c r="U21" s="19"/>
      <c r="V21" s="13"/>
      <c r="W21" s="18"/>
      <c r="X21" s="13"/>
      <c r="Y21" s="13"/>
      <c r="Z21" s="13"/>
      <c r="AA21" s="13"/>
      <c r="AB21" s="26"/>
    </row>
    <row r="22" spans="1:28" ht="12.75">
      <c r="A22" s="13"/>
      <c r="B22" s="13"/>
      <c r="C22" s="13"/>
      <c r="D22" s="13"/>
      <c r="E22" s="13"/>
      <c r="F22" s="13"/>
      <c r="G22" s="19"/>
      <c r="H22" s="22"/>
      <c r="I22" s="16"/>
      <c r="J22" s="16"/>
      <c r="K22" s="16"/>
      <c r="L22" s="16"/>
      <c r="M22" s="16"/>
      <c r="N22" s="17"/>
      <c r="O22" s="13"/>
      <c r="P22" s="13"/>
      <c r="Q22" s="18"/>
      <c r="R22" s="13"/>
      <c r="S22" s="13"/>
      <c r="T22" s="13"/>
      <c r="U22" s="19"/>
      <c r="V22" s="13"/>
      <c r="W22" s="18"/>
      <c r="X22" s="13"/>
      <c r="Y22" s="13"/>
      <c r="Z22" s="13"/>
      <c r="AA22" s="13"/>
      <c r="AB22" s="26"/>
    </row>
    <row r="23" spans="1:28" ht="12.75">
      <c r="A23" s="13"/>
      <c r="B23" s="24" t="s">
        <v>5</v>
      </c>
      <c r="C23" s="21" t="s">
        <v>57</v>
      </c>
      <c r="D23" s="21"/>
      <c r="E23" s="21"/>
      <c r="F23" s="21"/>
      <c r="G23" s="25"/>
      <c r="H23" s="26"/>
      <c r="I23" s="13"/>
      <c r="J23" s="13"/>
      <c r="K23" s="13"/>
      <c r="L23" s="13"/>
      <c r="M23" s="13"/>
      <c r="N23" s="19"/>
      <c r="O23" s="21"/>
      <c r="P23" s="21" t="str">
        <f>I21</f>
        <v>AVIA Čakovice A</v>
      </c>
      <c r="Q23" s="21"/>
      <c r="R23" s="21"/>
      <c r="S23" s="21"/>
      <c r="T23" s="21"/>
      <c r="U23" s="25"/>
      <c r="V23" s="13"/>
      <c r="W23" s="13"/>
      <c r="X23" s="13"/>
      <c r="Y23" s="13"/>
      <c r="Z23" s="13"/>
      <c r="AA23" s="13"/>
      <c r="AB23" s="26"/>
    </row>
    <row r="24" spans="1:28" ht="12.75">
      <c r="A24" s="13"/>
      <c r="H24" s="13"/>
      <c r="I24" s="18">
        <v>1</v>
      </c>
      <c r="J24" s="13">
        <v>10</v>
      </c>
      <c r="K24" s="13">
        <v>5</v>
      </c>
      <c r="L24" s="13">
        <v>7</v>
      </c>
      <c r="M24" s="13"/>
      <c r="N24" s="19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26"/>
    </row>
    <row r="25" spans="1:28" ht="12.75">
      <c r="A25" s="13"/>
      <c r="B25" s="15" t="s">
        <v>54</v>
      </c>
      <c r="C25" s="14" t="s">
        <v>23</v>
      </c>
      <c r="H25" s="13"/>
      <c r="I25" s="18">
        <v>2</v>
      </c>
      <c r="J25" s="13">
        <v>6</v>
      </c>
      <c r="K25" s="13">
        <v>10</v>
      </c>
      <c r="L25" s="13">
        <v>10</v>
      </c>
      <c r="M25" s="13"/>
      <c r="N25" s="19"/>
      <c r="V25" s="13"/>
      <c r="W25" s="13"/>
      <c r="X25" s="13"/>
      <c r="Y25" s="13"/>
      <c r="Z25" s="13"/>
      <c r="AA25" s="13"/>
      <c r="AB25" s="26"/>
    </row>
    <row r="26" spans="1:28" ht="12.75">
      <c r="A26" s="13"/>
      <c r="B26" s="16"/>
      <c r="C26" s="16"/>
      <c r="D26" s="16"/>
      <c r="E26" s="16"/>
      <c r="F26" s="16"/>
      <c r="G26" s="17"/>
      <c r="H26" s="13"/>
      <c r="M26" s="13"/>
      <c r="N26" s="19"/>
      <c r="O26" s="21"/>
      <c r="P26" s="21" t="str">
        <f>I28</f>
        <v>DPMK Košice</v>
      </c>
      <c r="Q26" s="21"/>
      <c r="R26" s="21"/>
      <c r="S26" s="21"/>
      <c r="T26" s="21"/>
      <c r="U26" s="21"/>
      <c r="V26" s="21"/>
      <c r="W26" s="49"/>
      <c r="X26" s="21"/>
      <c r="Y26" s="21"/>
      <c r="Z26" s="21"/>
      <c r="AA26" s="21"/>
      <c r="AB26" s="26"/>
    </row>
    <row r="27" spans="2:14" ht="12.75">
      <c r="B27" s="13"/>
      <c r="C27" s="18">
        <v>2</v>
      </c>
      <c r="D27" s="13">
        <v>10</v>
      </c>
      <c r="E27" s="13">
        <v>10</v>
      </c>
      <c r="F27" s="13"/>
      <c r="G27" s="19"/>
      <c r="H27" s="13"/>
      <c r="I27" s="13"/>
      <c r="J27" s="13"/>
      <c r="K27" s="13"/>
      <c r="L27" s="13"/>
      <c r="M27" s="13"/>
      <c r="N27" s="19"/>
    </row>
    <row r="28" spans="2:14" ht="12.75">
      <c r="B28" s="13"/>
      <c r="C28" s="18">
        <v>0</v>
      </c>
      <c r="D28" s="13">
        <v>6</v>
      </c>
      <c r="E28" s="13">
        <v>4</v>
      </c>
      <c r="F28" s="13"/>
      <c r="G28" s="19"/>
      <c r="H28" s="21"/>
      <c r="I28" s="21" t="str">
        <f>C25</f>
        <v>DPMK Košice</v>
      </c>
      <c r="J28" s="21"/>
      <c r="K28" s="21"/>
      <c r="L28" s="21"/>
      <c r="M28" s="21"/>
      <c r="N28" s="25"/>
    </row>
    <row r="29" spans="1:7" ht="12.75">
      <c r="A29" s="13"/>
      <c r="B29" s="13"/>
      <c r="C29" s="13"/>
      <c r="D29" s="13"/>
      <c r="E29" s="13"/>
      <c r="F29" s="13"/>
      <c r="G29" s="19"/>
    </row>
    <row r="30" spans="1:7" ht="12.75">
      <c r="A30" s="13"/>
      <c r="B30" s="24" t="s">
        <v>55</v>
      </c>
      <c r="C30" s="21" t="s">
        <v>43</v>
      </c>
      <c r="D30" s="21"/>
      <c r="E30" s="21"/>
      <c r="F30" s="21"/>
      <c r="G30" s="25"/>
    </row>
    <row r="31" ht="12.75" customHeight="1">
      <c r="A31" s="13"/>
    </row>
    <row r="32" spans="1:30" ht="12.75" customHeight="1">
      <c r="A32" s="13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</row>
    <row r="33" spans="1:30" ht="12.75">
      <c r="A33" s="13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</row>
    <row r="34" spans="2:30" ht="12.7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</row>
    <row r="35" spans="2:30" ht="12.7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</row>
    <row r="36" spans="2:30" ht="12.7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</row>
    <row r="37" spans="2:30" ht="12.7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</row>
    <row r="38" spans="2:30" ht="12.7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</row>
    <row r="39" spans="2:30" ht="12.7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</row>
    <row r="40" spans="2:30" ht="12.7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</row>
    <row r="41" spans="2:30" ht="12.7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</row>
    <row r="42" spans="2:30" ht="12.7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</row>
    <row r="43" spans="2:30" ht="12.7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</row>
    <row r="44" spans="2:30" ht="12.75"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</row>
    <row r="45" spans="2:30" ht="12.7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</row>
  </sheetData>
  <mergeCells count="3">
    <mergeCell ref="B44:AD45"/>
    <mergeCell ref="C8:G8"/>
    <mergeCell ref="I11:N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A1" sqref="A1:O1"/>
    </sheetView>
  </sheetViews>
  <sheetFormatPr defaultColWidth="9.00390625" defaultRowHeight="12.75"/>
  <cols>
    <col min="1" max="1" width="13.00390625" style="1" customWidth="1"/>
    <col min="2" max="2" width="5.75390625" style="1" customWidth="1"/>
    <col min="3" max="3" width="1.625" style="1" customWidth="1"/>
    <col min="4" max="5" width="5.75390625" style="1" customWidth="1"/>
    <col min="6" max="6" width="1.625" style="1" customWidth="1"/>
    <col min="7" max="8" width="5.75390625" style="1" customWidth="1"/>
    <col min="9" max="9" width="1.625" style="1" customWidth="1"/>
    <col min="10" max="10" width="5.75390625" style="1" customWidth="1"/>
    <col min="11" max="11" width="7.125" style="1" customWidth="1"/>
    <col min="12" max="12" width="4.625" style="1" bestFit="1" customWidth="1"/>
    <col min="13" max="13" width="1.625" style="1" customWidth="1"/>
    <col min="14" max="14" width="4.375" style="1" customWidth="1"/>
    <col min="15" max="15" width="7.125" style="1" customWidth="1"/>
    <col min="16" max="17" width="3.375" style="1" bestFit="1" customWidth="1"/>
    <col min="18" max="16384" width="9.25390625" style="1" customWidth="1"/>
  </cols>
  <sheetData>
    <row r="1" spans="1:15" ht="23.25">
      <c r="A1" s="88" t="s">
        <v>21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ht="6.75" customHeight="1" thickBot="1"/>
    <row r="3" spans="1:15" ht="68.25" customHeight="1" thickBot="1">
      <c r="A3" s="2"/>
      <c r="B3" s="65" t="str">
        <f>A4</f>
        <v>Modřice B</v>
      </c>
      <c r="C3" s="66"/>
      <c r="D3" s="67"/>
      <c r="E3" s="93" t="str">
        <f>A7</f>
        <v>NK CLIMAX Vsetín B</v>
      </c>
      <c r="F3" s="66"/>
      <c r="G3" s="67"/>
      <c r="H3" s="66" t="str">
        <f>A10</f>
        <v>NK CLIMAX Vsetín A</v>
      </c>
      <c r="I3" s="66"/>
      <c r="J3" s="66"/>
      <c r="K3" s="10" t="s">
        <v>0</v>
      </c>
      <c r="L3" s="89" t="s">
        <v>3</v>
      </c>
      <c r="M3" s="90"/>
      <c r="N3" s="91"/>
      <c r="O3" s="11" t="s">
        <v>1</v>
      </c>
    </row>
    <row r="4" spans="1:15" ht="29.25" customHeight="1">
      <c r="A4" s="59" t="s">
        <v>37</v>
      </c>
      <c r="B4" s="68" t="s">
        <v>36</v>
      </c>
      <c r="C4" s="69"/>
      <c r="D4" s="69"/>
      <c r="E4" s="8">
        <f>IF(E5&gt;G5,1,0)+IF(E6&gt;G6,1,0)</f>
        <v>0</v>
      </c>
      <c r="F4" s="9" t="str">
        <f>IF(ISBLANK(E4),"",":")</f>
        <v>:</v>
      </c>
      <c r="G4" s="7">
        <f>IF(E5&lt;G5,1,0)+IF(E6&lt;G6,1,0)</f>
        <v>2</v>
      </c>
      <c r="H4" s="8">
        <f>IF(H5&gt;J5,1,0)+IF(H6&gt;J6,1,0)</f>
        <v>2</v>
      </c>
      <c r="I4" s="9" t="str">
        <f aca="true" t="shared" si="0" ref="I4:I9">IF(ISBLANK(H4),"",":")</f>
        <v>:</v>
      </c>
      <c r="J4" s="7">
        <f>IF(H5&lt;J5,1,0)+IF(H6&lt;J6,1,0)</f>
        <v>0</v>
      </c>
      <c r="K4" s="99">
        <f>SUM(E4,H4)</f>
        <v>2</v>
      </c>
      <c r="L4" s="30">
        <f>SUM(E4,H4)</f>
        <v>2</v>
      </c>
      <c r="M4" s="31" t="s">
        <v>2</v>
      </c>
      <c r="N4" s="32">
        <f>SUM(G4,J4)</f>
        <v>2</v>
      </c>
      <c r="O4" s="94">
        <v>2</v>
      </c>
    </row>
    <row r="5" spans="1:15" ht="15.75" customHeight="1">
      <c r="A5" s="60"/>
      <c r="B5" s="70"/>
      <c r="C5" s="71"/>
      <c r="D5" s="71"/>
      <c r="E5" s="33">
        <v>7</v>
      </c>
      <c r="F5" s="34" t="str">
        <f>IF(ISBLANK(E5),"",":")</f>
        <v>:</v>
      </c>
      <c r="G5" s="35">
        <v>10</v>
      </c>
      <c r="H5" s="33">
        <v>10</v>
      </c>
      <c r="I5" s="34" t="str">
        <f t="shared" si="0"/>
        <v>:</v>
      </c>
      <c r="J5" s="36">
        <v>8</v>
      </c>
      <c r="K5" s="75"/>
      <c r="L5" s="82">
        <f>SUM(E5:E6,H5:H6)</f>
        <v>33</v>
      </c>
      <c r="M5" s="97" t="s">
        <v>2</v>
      </c>
      <c r="N5" s="86">
        <f>SUM(G5:G6,J5:J6)</f>
        <v>34</v>
      </c>
      <c r="O5" s="95"/>
    </row>
    <row r="6" spans="1:16" ht="23.25" customHeight="1">
      <c r="A6" s="61"/>
      <c r="B6" s="72"/>
      <c r="C6" s="73"/>
      <c r="D6" s="73"/>
      <c r="E6" s="37">
        <v>6</v>
      </c>
      <c r="F6" s="38" t="str">
        <f>IF(ISBLANK(E6),"",":")</f>
        <v>:</v>
      </c>
      <c r="G6" s="39">
        <v>10</v>
      </c>
      <c r="H6" s="37">
        <v>10</v>
      </c>
      <c r="I6" s="38" t="str">
        <f t="shared" si="0"/>
        <v>:</v>
      </c>
      <c r="J6" s="40">
        <v>6</v>
      </c>
      <c r="K6" s="100"/>
      <c r="L6" s="102"/>
      <c r="M6" s="98"/>
      <c r="N6" s="92"/>
      <c r="O6" s="96"/>
      <c r="P6" s="1">
        <f>L5-N5</f>
        <v>-1</v>
      </c>
    </row>
    <row r="7" spans="1:15" ht="29.25" customHeight="1">
      <c r="A7" s="59" t="s">
        <v>14</v>
      </c>
      <c r="B7" s="5">
        <f>G4</f>
        <v>2</v>
      </c>
      <c r="C7" s="4" t="str">
        <f>F4</f>
        <v>:</v>
      </c>
      <c r="D7" s="6">
        <f>E4</f>
        <v>0</v>
      </c>
      <c r="E7" s="68" t="str">
        <f>B4</f>
        <v>AUSTIN
CUP
2010</v>
      </c>
      <c r="F7" s="69"/>
      <c r="G7" s="69"/>
      <c r="H7" s="5">
        <f>IF(H8&gt;J8,1,0)+IF(H9&gt;J9,1,0)</f>
        <v>0</v>
      </c>
      <c r="I7" s="4" t="str">
        <f t="shared" si="0"/>
        <v>:</v>
      </c>
      <c r="J7" s="6">
        <f>IF(H8&lt;J8,1,0)+IF(H9&lt;J9,1,0)</f>
        <v>2</v>
      </c>
      <c r="K7" s="74">
        <f>SUM(B7,H7)</f>
        <v>2</v>
      </c>
      <c r="L7" s="41">
        <f>SUM(B7,H7)</f>
        <v>2</v>
      </c>
      <c r="M7" s="42" t="s">
        <v>2</v>
      </c>
      <c r="N7" s="43">
        <f>SUM(D7,J7)</f>
        <v>2</v>
      </c>
      <c r="O7" s="101">
        <v>1</v>
      </c>
    </row>
    <row r="8" spans="1:15" ht="15.75" customHeight="1">
      <c r="A8" s="60"/>
      <c r="B8" s="33">
        <f>G5</f>
        <v>10</v>
      </c>
      <c r="C8" s="34" t="str">
        <f>F5</f>
        <v>:</v>
      </c>
      <c r="D8" s="35">
        <f>E5</f>
        <v>7</v>
      </c>
      <c r="E8" s="70"/>
      <c r="F8" s="71"/>
      <c r="G8" s="71"/>
      <c r="H8" s="33">
        <v>7</v>
      </c>
      <c r="I8" s="34" t="str">
        <f t="shared" si="0"/>
        <v>:</v>
      </c>
      <c r="J8" s="35">
        <v>10</v>
      </c>
      <c r="K8" s="75"/>
      <c r="L8" s="82">
        <f>SUM(B8:B9,H8:H9)</f>
        <v>36</v>
      </c>
      <c r="M8" s="97" t="s">
        <v>2</v>
      </c>
      <c r="N8" s="86">
        <f>SUM(D8:D9,J8:J9)</f>
        <v>33</v>
      </c>
      <c r="O8" s="95"/>
    </row>
    <row r="9" spans="1:16" ht="23.25" customHeight="1">
      <c r="A9" s="61"/>
      <c r="B9" s="37">
        <f>G6</f>
        <v>10</v>
      </c>
      <c r="C9" s="38" t="str">
        <f>F6</f>
        <v>:</v>
      </c>
      <c r="D9" s="39">
        <f>E6</f>
        <v>6</v>
      </c>
      <c r="E9" s="72"/>
      <c r="F9" s="73"/>
      <c r="G9" s="73"/>
      <c r="H9" s="37">
        <v>9</v>
      </c>
      <c r="I9" s="38" t="str">
        <f t="shared" si="0"/>
        <v>:</v>
      </c>
      <c r="J9" s="40">
        <v>10</v>
      </c>
      <c r="K9" s="100"/>
      <c r="L9" s="102"/>
      <c r="M9" s="98"/>
      <c r="N9" s="92"/>
      <c r="O9" s="96"/>
      <c r="P9" s="1">
        <f>L8-N8</f>
        <v>3</v>
      </c>
    </row>
    <row r="10" spans="1:15" ht="29.25" customHeight="1">
      <c r="A10" s="59" t="s">
        <v>11</v>
      </c>
      <c r="B10" s="5">
        <f>J4</f>
        <v>0</v>
      </c>
      <c r="C10" s="4" t="str">
        <f>I4</f>
        <v>:</v>
      </c>
      <c r="D10" s="6">
        <f>H4</f>
        <v>2</v>
      </c>
      <c r="E10" s="5">
        <f>J7</f>
        <v>2</v>
      </c>
      <c r="F10" s="4" t="str">
        <f>I7</f>
        <v>:</v>
      </c>
      <c r="G10" s="6">
        <f>H7</f>
        <v>0</v>
      </c>
      <c r="H10" s="68" t="str">
        <f>E7</f>
        <v>AUSTIN
CUP
2010</v>
      </c>
      <c r="I10" s="69"/>
      <c r="J10" s="77"/>
      <c r="K10" s="74">
        <f>SUM(B10,E10)</f>
        <v>2</v>
      </c>
      <c r="L10" s="5">
        <f>SUM(B10,E10)</f>
        <v>2</v>
      </c>
      <c r="M10" s="4" t="s">
        <v>2</v>
      </c>
      <c r="N10" s="6">
        <f>SUM(D10,G10)</f>
        <v>2</v>
      </c>
      <c r="O10" s="62">
        <v>3</v>
      </c>
    </row>
    <row r="11" spans="1:15" ht="15.75" customHeight="1">
      <c r="A11" s="60"/>
      <c r="B11" s="33">
        <f>J5</f>
        <v>8</v>
      </c>
      <c r="C11" s="34" t="str">
        <f>I5</f>
        <v>:</v>
      </c>
      <c r="D11" s="35">
        <f>H5</f>
        <v>10</v>
      </c>
      <c r="E11" s="33">
        <f>J8</f>
        <v>10</v>
      </c>
      <c r="F11" s="34" t="str">
        <f>I8</f>
        <v>:</v>
      </c>
      <c r="G11" s="35">
        <f>H8</f>
        <v>7</v>
      </c>
      <c r="H11" s="70"/>
      <c r="I11" s="71"/>
      <c r="J11" s="78"/>
      <c r="K11" s="75"/>
      <c r="L11" s="82">
        <f>SUM(B11:B12,E11:E12)</f>
        <v>34</v>
      </c>
      <c r="M11" s="84" t="s">
        <v>2</v>
      </c>
      <c r="N11" s="86">
        <f>SUM(D11:D12,G11:G12)</f>
        <v>36</v>
      </c>
      <c r="O11" s="63"/>
    </row>
    <row r="12" spans="1:16" ht="23.25" customHeight="1" thickBot="1">
      <c r="A12" s="61"/>
      <c r="B12" s="44">
        <f>J6</f>
        <v>6</v>
      </c>
      <c r="C12" s="45" t="str">
        <f>I6</f>
        <v>:</v>
      </c>
      <c r="D12" s="46">
        <f>H6</f>
        <v>10</v>
      </c>
      <c r="E12" s="44">
        <f>J9</f>
        <v>10</v>
      </c>
      <c r="F12" s="45" t="str">
        <f>I9</f>
        <v>:</v>
      </c>
      <c r="G12" s="46">
        <f>H9</f>
        <v>9</v>
      </c>
      <c r="H12" s="79"/>
      <c r="I12" s="80"/>
      <c r="J12" s="81"/>
      <c r="K12" s="76"/>
      <c r="L12" s="83"/>
      <c r="M12" s="85"/>
      <c r="N12" s="87"/>
      <c r="O12" s="64"/>
      <c r="P12" s="1">
        <f>L11-N11</f>
        <v>-2</v>
      </c>
    </row>
    <row r="13" spans="12:14" ht="12.75">
      <c r="L13" s="12">
        <f>SUM(L5,L8,L11)</f>
        <v>103</v>
      </c>
      <c r="M13" s="12"/>
      <c r="N13" s="12">
        <f>SUM(N5,N8,N11)</f>
        <v>103</v>
      </c>
    </row>
    <row r="14" spans="1:15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</sheetData>
  <mergeCells count="26">
    <mergeCell ref="K4:K6"/>
    <mergeCell ref="O7:O9"/>
    <mergeCell ref="L8:L9"/>
    <mergeCell ref="L5:L6"/>
    <mergeCell ref="M5:M6"/>
    <mergeCell ref="K7:K9"/>
    <mergeCell ref="A4:A6"/>
    <mergeCell ref="E7:G9"/>
    <mergeCell ref="A1:O1"/>
    <mergeCell ref="L3:N3"/>
    <mergeCell ref="A7:A9"/>
    <mergeCell ref="N5:N6"/>
    <mergeCell ref="E3:G3"/>
    <mergeCell ref="O4:O6"/>
    <mergeCell ref="M8:M9"/>
    <mergeCell ref="N8:N9"/>
    <mergeCell ref="A10:A12"/>
    <mergeCell ref="O10:O12"/>
    <mergeCell ref="B3:D3"/>
    <mergeCell ref="B4:D6"/>
    <mergeCell ref="K10:K12"/>
    <mergeCell ref="H3:J3"/>
    <mergeCell ref="H10:J12"/>
    <mergeCell ref="L11:L12"/>
    <mergeCell ref="M11:M12"/>
    <mergeCell ref="N11:N1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A17" sqref="A17"/>
    </sheetView>
  </sheetViews>
  <sheetFormatPr defaultColWidth="9.00390625" defaultRowHeight="12.75"/>
  <cols>
    <col min="1" max="1" width="13.00390625" style="1" customWidth="1"/>
    <col min="2" max="2" width="5.75390625" style="1" customWidth="1"/>
    <col min="3" max="3" width="1.625" style="1" customWidth="1"/>
    <col min="4" max="5" width="5.75390625" style="1" customWidth="1"/>
    <col min="6" max="6" width="1.625" style="1" customWidth="1"/>
    <col min="7" max="8" width="5.75390625" style="1" customWidth="1"/>
    <col min="9" max="9" width="1.625" style="1" customWidth="1"/>
    <col min="10" max="11" width="5.75390625" style="1" customWidth="1"/>
    <col min="12" max="12" width="1.625" style="1" customWidth="1"/>
    <col min="13" max="13" width="5.75390625" style="1" customWidth="1"/>
    <col min="14" max="14" width="7.125" style="1" customWidth="1"/>
    <col min="15" max="15" width="4.625" style="1" bestFit="1" customWidth="1"/>
    <col min="16" max="16" width="1.625" style="1" customWidth="1"/>
    <col min="17" max="17" width="4.375" style="1" customWidth="1"/>
    <col min="18" max="18" width="7.125" style="1" customWidth="1"/>
    <col min="19" max="20" width="3.375" style="1" bestFit="1" customWidth="1"/>
    <col min="21" max="16384" width="9.25390625" style="1" customWidth="1"/>
  </cols>
  <sheetData>
    <row r="1" spans="1:18" ht="23.25">
      <c r="A1" s="88" t="s">
        <v>10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ht="6.75" customHeight="1" thickBot="1"/>
    <row r="3" spans="1:18" ht="68.25" customHeight="1" thickBot="1">
      <c r="A3" s="2"/>
      <c r="B3" s="65" t="str">
        <f>A4</f>
        <v>DPMK Košice</v>
      </c>
      <c r="C3" s="66"/>
      <c r="D3" s="67"/>
      <c r="E3" s="93" t="str">
        <f>A7</f>
        <v>Modřice B</v>
      </c>
      <c r="F3" s="66"/>
      <c r="G3" s="67"/>
      <c r="H3" s="93" t="str">
        <f>A10</f>
        <v>Kaposvár</v>
      </c>
      <c r="I3" s="66"/>
      <c r="J3" s="67"/>
      <c r="K3" s="66" t="str">
        <f>A13</f>
        <v>NK CLIMAX Vsetín C</v>
      </c>
      <c r="L3" s="66"/>
      <c r="M3" s="66"/>
      <c r="N3" s="10" t="s">
        <v>0</v>
      </c>
      <c r="O3" s="89" t="s">
        <v>3</v>
      </c>
      <c r="P3" s="90"/>
      <c r="Q3" s="91"/>
      <c r="R3" s="11" t="s">
        <v>1</v>
      </c>
    </row>
    <row r="4" spans="1:18" ht="29.25" customHeight="1">
      <c r="A4" s="103" t="s">
        <v>23</v>
      </c>
      <c r="B4" s="68" t="s">
        <v>36</v>
      </c>
      <c r="C4" s="69"/>
      <c r="D4" s="69"/>
      <c r="E4" s="8">
        <f>IF(E5&gt;G5,1,0)+IF(E6&gt;G6,1,0)</f>
        <v>2</v>
      </c>
      <c r="F4" s="9" t="str">
        <f>IF(ISBLANK(E4),"",":")</f>
        <v>:</v>
      </c>
      <c r="G4" s="7">
        <f>IF(E5&lt;G5,1,0)+IF(E6&lt;G6,1,0)</f>
        <v>0</v>
      </c>
      <c r="H4" s="8">
        <f>IF(H5&gt;J5,1,0)+IF(H6&gt;J6,1,0)</f>
        <v>2</v>
      </c>
      <c r="I4" s="9" t="str">
        <f aca="true" t="shared" si="0" ref="I4:I9">IF(ISBLANK(H4),"",":")</f>
        <v>:</v>
      </c>
      <c r="J4" s="7">
        <f>IF(H5&lt;J5,1,0)+IF(H6&lt;J6,1,0)</f>
        <v>0</v>
      </c>
      <c r="K4" s="8">
        <f>IF(K5&gt;M5,1,0)+IF(K6&gt;M6,1,0)</f>
        <v>1</v>
      </c>
      <c r="L4" s="9" t="str">
        <f aca="true" t="shared" si="1" ref="L4:L12">IF(ISBLANK(K4),"",":")</f>
        <v>:</v>
      </c>
      <c r="M4" s="7">
        <f>IF(K5&lt;M5,1,0)+IF(K6&lt;M6,1,0)</f>
        <v>1</v>
      </c>
      <c r="N4" s="99">
        <f>SUM(E4,H4,K4)</f>
        <v>5</v>
      </c>
      <c r="O4" s="30">
        <f>SUM(E4,H4,K4)</f>
        <v>5</v>
      </c>
      <c r="P4" s="31" t="s">
        <v>2</v>
      </c>
      <c r="Q4" s="32">
        <f>SUM(G4,J4,M4)</f>
        <v>1</v>
      </c>
      <c r="R4" s="94">
        <v>1</v>
      </c>
    </row>
    <row r="5" spans="1:18" ht="15.75" customHeight="1">
      <c r="A5" s="60"/>
      <c r="B5" s="70"/>
      <c r="C5" s="71"/>
      <c r="D5" s="71"/>
      <c r="E5" s="33">
        <v>10</v>
      </c>
      <c r="F5" s="34" t="str">
        <f>IF(ISBLANK(E5),"",":")</f>
        <v>:</v>
      </c>
      <c r="G5" s="35">
        <v>4</v>
      </c>
      <c r="H5" s="33">
        <v>10</v>
      </c>
      <c r="I5" s="34" t="str">
        <f t="shared" si="0"/>
        <v>:</v>
      </c>
      <c r="J5" s="35">
        <v>3</v>
      </c>
      <c r="K5" s="33">
        <v>9</v>
      </c>
      <c r="L5" s="34" t="str">
        <f t="shared" si="1"/>
        <v>:</v>
      </c>
      <c r="M5" s="36">
        <v>10</v>
      </c>
      <c r="N5" s="75"/>
      <c r="O5" s="82">
        <f>SUM(E5:E6,H5:H6,K5:K6)</f>
        <v>59</v>
      </c>
      <c r="P5" s="97" t="s">
        <v>2</v>
      </c>
      <c r="Q5" s="86">
        <f>SUM(G5:G6,J5:J6,M5:M6)</f>
        <v>35</v>
      </c>
      <c r="R5" s="95"/>
    </row>
    <row r="6" spans="1:18" ht="23.25" customHeight="1">
      <c r="A6" s="61"/>
      <c r="B6" s="72"/>
      <c r="C6" s="73"/>
      <c r="D6" s="73"/>
      <c r="E6" s="37">
        <v>10</v>
      </c>
      <c r="F6" s="38" t="str">
        <f>IF(ISBLANK(E6),"",":")</f>
        <v>:</v>
      </c>
      <c r="G6" s="39">
        <v>7</v>
      </c>
      <c r="H6" s="37">
        <v>10</v>
      </c>
      <c r="I6" s="38" t="str">
        <f t="shared" si="0"/>
        <v>:</v>
      </c>
      <c r="J6" s="39">
        <v>4</v>
      </c>
      <c r="K6" s="37">
        <v>10</v>
      </c>
      <c r="L6" s="38" t="str">
        <f t="shared" si="1"/>
        <v>:</v>
      </c>
      <c r="M6" s="40">
        <v>7</v>
      </c>
      <c r="N6" s="100"/>
      <c r="O6" s="102"/>
      <c r="P6" s="98"/>
      <c r="Q6" s="92"/>
      <c r="R6" s="96"/>
    </row>
    <row r="7" spans="1:18" ht="29.25" customHeight="1">
      <c r="A7" s="59" t="s">
        <v>37</v>
      </c>
      <c r="B7" s="5">
        <f>G4</f>
        <v>0</v>
      </c>
      <c r="C7" s="4" t="str">
        <f>F4</f>
        <v>:</v>
      </c>
      <c r="D7" s="6">
        <f>E4</f>
        <v>2</v>
      </c>
      <c r="E7" s="68" t="str">
        <f>B4</f>
        <v>AUSTIN
CUP
2010</v>
      </c>
      <c r="F7" s="69"/>
      <c r="G7" s="69"/>
      <c r="H7" s="5">
        <f>IF(H8&gt;J8,1,0)+IF(H9&gt;J9,1,0)</f>
        <v>2</v>
      </c>
      <c r="I7" s="4" t="str">
        <f t="shared" si="0"/>
        <v>:</v>
      </c>
      <c r="J7" s="6">
        <f>IF(H8&lt;J8,1,0)+IF(H9&lt;J9,1,0)</f>
        <v>0</v>
      </c>
      <c r="K7" s="5">
        <f>IF(K8&gt;M8,1,0)+IF(K9&gt;M9,1,0)</f>
        <v>2</v>
      </c>
      <c r="L7" s="4" t="str">
        <f t="shared" si="1"/>
        <v>:</v>
      </c>
      <c r="M7" s="6">
        <f>IF(K8&lt;M8,1,0)+IF(K9&lt;M9,1,0)</f>
        <v>0</v>
      </c>
      <c r="N7" s="74">
        <f>SUM(B7,H7,K7)</f>
        <v>4</v>
      </c>
      <c r="O7" s="41">
        <f>SUM(B7,H7,K7)</f>
        <v>4</v>
      </c>
      <c r="P7" s="42" t="s">
        <v>2</v>
      </c>
      <c r="Q7" s="43">
        <f>SUM(D7,J7,M7)</f>
        <v>2</v>
      </c>
      <c r="R7" s="101">
        <v>2</v>
      </c>
    </row>
    <row r="8" spans="1:18" ht="15.75" customHeight="1">
      <c r="A8" s="60"/>
      <c r="B8" s="33">
        <f>G5</f>
        <v>4</v>
      </c>
      <c r="C8" s="34" t="str">
        <f>F5</f>
        <v>:</v>
      </c>
      <c r="D8" s="35">
        <f>E5</f>
        <v>10</v>
      </c>
      <c r="E8" s="70"/>
      <c r="F8" s="71"/>
      <c r="G8" s="71"/>
      <c r="H8" s="33">
        <v>10</v>
      </c>
      <c r="I8" s="34" t="str">
        <f t="shared" si="0"/>
        <v>:</v>
      </c>
      <c r="J8" s="35">
        <v>4</v>
      </c>
      <c r="K8" s="33">
        <v>10</v>
      </c>
      <c r="L8" s="34" t="str">
        <f t="shared" si="1"/>
        <v>:</v>
      </c>
      <c r="M8" s="35">
        <v>6</v>
      </c>
      <c r="N8" s="75"/>
      <c r="O8" s="82">
        <f>SUM(B8:B9,H8:H9,K8:K9)</f>
        <v>51</v>
      </c>
      <c r="P8" s="97" t="s">
        <v>2</v>
      </c>
      <c r="Q8" s="86">
        <f>SUM(D8:D9,J8:J9,M8:M9)</f>
        <v>45</v>
      </c>
      <c r="R8" s="95"/>
    </row>
    <row r="9" spans="1:18" ht="23.25" customHeight="1">
      <c r="A9" s="61"/>
      <c r="B9" s="37">
        <f>G6</f>
        <v>7</v>
      </c>
      <c r="C9" s="38" t="str">
        <f>F6</f>
        <v>:</v>
      </c>
      <c r="D9" s="39">
        <f>E6</f>
        <v>10</v>
      </c>
      <c r="E9" s="72"/>
      <c r="F9" s="73"/>
      <c r="G9" s="73"/>
      <c r="H9" s="37">
        <v>10</v>
      </c>
      <c r="I9" s="38" t="str">
        <f t="shared" si="0"/>
        <v>:</v>
      </c>
      <c r="J9" s="39">
        <v>6</v>
      </c>
      <c r="K9" s="37">
        <v>10</v>
      </c>
      <c r="L9" s="38" t="str">
        <f t="shared" si="1"/>
        <v>:</v>
      </c>
      <c r="M9" s="40">
        <v>9</v>
      </c>
      <c r="N9" s="100"/>
      <c r="O9" s="102"/>
      <c r="P9" s="98"/>
      <c r="Q9" s="92"/>
      <c r="R9" s="96"/>
    </row>
    <row r="10" spans="1:18" ht="29.25" customHeight="1">
      <c r="A10" s="59" t="s">
        <v>38</v>
      </c>
      <c r="B10" s="5">
        <f>J4</f>
        <v>0</v>
      </c>
      <c r="C10" s="4" t="str">
        <f>I4</f>
        <v>:</v>
      </c>
      <c r="D10" s="6">
        <f>H4</f>
        <v>2</v>
      </c>
      <c r="E10" s="5">
        <f>J7</f>
        <v>0</v>
      </c>
      <c r="F10" s="4" t="str">
        <f>I7</f>
        <v>:</v>
      </c>
      <c r="G10" s="6">
        <f>H7</f>
        <v>2</v>
      </c>
      <c r="H10" s="68" t="str">
        <f>E7</f>
        <v>AUSTIN
CUP
2010</v>
      </c>
      <c r="I10" s="69"/>
      <c r="J10" s="69"/>
      <c r="K10" s="5">
        <f>IF(K11&gt;M11,1,0)+IF(K12&gt;M12,1,0)</f>
        <v>0</v>
      </c>
      <c r="L10" s="4" t="str">
        <f t="shared" si="1"/>
        <v>:</v>
      </c>
      <c r="M10" s="6">
        <f>IF(K11&lt;M11,1,0)+IF(K12&lt;M12,1,0)</f>
        <v>2</v>
      </c>
      <c r="N10" s="74">
        <f>SUM(B10,E10,K10)</f>
        <v>0</v>
      </c>
      <c r="O10" s="5">
        <f>SUM(B10,E10,K10)</f>
        <v>0</v>
      </c>
      <c r="P10" s="4" t="s">
        <v>2</v>
      </c>
      <c r="Q10" s="6">
        <f>SUM(D10,G10,M10)</f>
        <v>6</v>
      </c>
      <c r="R10" s="62">
        <v>4</v>
      </c>
    </row>
    <row r="11" spans="1:18" ht="15.75" customHeight="1">
      <c r="A11" s="60"/>
      <c r="B11" s="33">
        <f>J5</f>
        <v>3</v>
      </c>
      <c r="C11" s="34" t="str">
        <f>I5</f>
        <v>:</v>
      </c>
      <c r="D11" s="35">
        <f>H5</f>
        <v>10</v>
      </c>
      <c r="E11" s="33">
        <f>J8</f>
        <v>4</v>
      </c>
      <c r="F11" s="34" t="str">
        <f>I8</f>
        <v>:</v>
      </c>
      <c r="G11" s="35">
        <f>H8</f>
        <v>10</v>
      </c>
      <c r="H11" s="70"/>
      <c r="I11" s="71"/>
      <c r="J11" s="71"/>
      <c r="K11" s="33">
        <v>8</v>
      </c>
      <c r="L11" s="34" t="str">
        <f t="shared" si="1"/>
        <v>:</v>
      </c>
      <c r="M11" s="35">
        <v>10</v>
      </c>
      <c r="N11" s="75"/>
      <c r="O11" s="82">
        <f>SUM(B11:B12,E11:E12,K11:K12)</f>
        <v>34</v>
      </c>
      <c r="P11" s="97" t="s">
        <v>2</v>
      </c>
      <c r="Q11" s="86">
        <f>SUM(D11:D12,G11:G12,M11:M12)</f>
        <v>60</v>
      </c>
      <c r="R11" s="63"/>
    </row>
    <row r="12" spans="1:18" ht="23.25" customHeight="1">
      <c r="A12" s="61"/>
      <c r="B12" s="37">
        <f>J6</f>
        <v>4</v>
      </c>
      <c r="C12" s="38" t="str">
        <f>I6</f>
        <v>:</v>
      </c>
      <c r="D12" s="39">
        <f>H6</f>
        <v>10</v>
      </c>
      <c r="E12" s="37">
        <f>J9</f>
        <v>6</v>
      </c>
      <c r="F12" s="38" t="str">
        <f>I9</f>
        <v>:</v>
      </c>
      <c r="G12" s="39">
        <f>H9</f>
        <v>10</v>
      </c>
      <c r="H12" s="72"/>
      <c r="I12" s="73"/>
      <c r="J12" s="73"/>
      <c r="K12" s="37">
        <v>9</v>
      </c>
      <c r="L12" s="38" t="str">
        <f t="shared" si="1"/>
        <v>:</v>
      </c>
      <c r="M12" s="39">
        <v>10</v>
      </c>
      <c r="N12" s="100"/>
      <c r="O12" s="102"/>
      <c r="P12" s="98"/>
      <c r="Q12" s="92"/>
      <c r="R12" s="105"/>
    </row>
    <row r="13" spans="1:18" ht="29.25" customHeight="1">
      <c r="A13" s="59" t="s">
        <v>18</v>
      </c>
      <c r="B13" s="5">
        <f>M4</f>
        <v>1</v>
      </c>
      <c r="C13" s="4" t="str">
        <f>L4</f>
        <v>:</v>
      </c>
      <c r="D13" s="6">
        <f>K4</f>
        <v>1</v>
      </c>
      <c r="E13" s="5">
        <f>M7</f>
        <v>0</v>
      </c>
      <c r="F13" s="4" t="str">
        <f>L7</f>
        <v>:</v>
      </c>
      <c r="G13" s="6">
        <f>K7</f>
        <v>2</v>
      </c>
      <c r="H13" s="5">
        <f>M10</f>
        <v>2</v>
      </c>
      <c r="I13" s="4" t="str">
        <f>L10</f>
        <v>:</v>
      </c>
      <c r="J13" s="6">
        <f>K10</f>
        <v>0</v>
      </c>
      <c r="K13" s="68" t="str">
        <f>H10</f>
        <v>AUSTIN
CUP
2010</v>
      </c>
      <c r="L13" s="69"/>
      <c r="M13" s="77"/>
      <c r="N13" s="74">
        <f>SUM(B13,E13,H13)</f>
        <v>3</v>
      </c>
      <c r="O13" s="5">
        <f>SUM(B13,E13,H13)</f>
        <v>3</v>
      </c>
      <c r="P13" s="4" t="s">
        <v>2</v>
      </c>
      <c r="Q13" s="6">
        <f>SUM(D13,G13,J13)</f>
        <v>3</v>
      </c>
      <c r="R13" s="62">
        <v>3</v>
      </c>
    </row>
    <row r="14" spans="1:18" ht="15.75" customHeight="1">
      <c r="A14" s="60"/>
      <c r="B14" s="33">
        <f>M5</f>
        <v>10</v>
      </c>
      <c r="C14" s="34" t="str">
        <f>L5</f>
        <v>:</v>
      </c>
      <c r="D14" s="35">
        <f>K5</f>
        <v>9</v>
      </c>
      <c r="E14" s="33">
        <f>M8</f>
        <v>6</v>
      </c>
      <c r="F14" s="34" t="str">
        <f>L8</f>
        <v>:</v>
      </c>
      <c r="G14" s="35">
        <f>K8</f>
        <v>10</v>
      </c>
      <c r="H14" s="33">
        <f>M11</f>
        <v>10</v>
      </c>
      <c r="I14" s="34" t="str">
        <f>L11</f>
        <v>:</v>
      </c>
      <c r="J14" s="35">
        <f>K11</f>
        <v>8</v>
      </c>
      <c r="K14" s="70"/>
      <c r="L14" s="71"/>
      <c r="M14" s="78"/>
      <c r="N14" s="75"/>
      <c r="O14" s="82">
        <f>SUM(B14:B15,E14:E15,H14:H15)</f>
        <v>52</v>
      </c>
      <c r="P14" s="84" t="s">
        <v>2</v>
      </c>
      <c r="Q14" s="86">
        <f>SUM(D14:D15,G14:G15,J14:J15)</f>
        <v>56</v>
      </c>
      <c r="R14" s="63"/>
    </row>
    <row r="15" spans="1:18" ht="23.25" customHeight="1" thickBot="1">
      <c r="A15" s="104"/>
      <c r="B15" s="44">
        <f>M6</f>
        <v>7</v>
      </c>
      <c r="C15" s="45" t="str">
        <f>L6</f>
        <v>:</v>
      </c>
      <c r="D15" s="46">
        <f>K6</f>
        <v>10</v>
      </c>
      <c r="E15" s="44">
        <f>M9</f>
        <v>9</v>
      </c>
      <c r="F15" s="45" t="str">
        <f>L9</f>
        <v>:</v>
      </c>
      <c r="G15" s="46">
        <f>K9</f>
        <v>10</v>
      </c>
      <c r="H15" s="44">
        <f>M12</f>
        <v>10</v>
      </c>
      <c r="I15" s="45" t="str">
        <f>L12</f>
        <v>:</v>
      </c>
      <c r="J15" s="46">
        <f>K12</f>
        <v>9</v>
      </c>
      <c r="K15" s="79"/>
      <c r="L15" s="80"/>
      <c r="M15" s="81"/>
      <c r="N15" s="76"/>
      <c r="O15" s="83"/>
      <c r="P15" s="85"/>
      <c r="Q15" s="87"/>
      <c r="R15" s="64"/>
    </row>
    <row r="16" spans="15:17" ht="12.75">
      <c r="O16" s="12">
        <f>SUM(O5,O8,O11,O14)</f>
        <v>196</v>
      </c>
      <c r="P16" s="12"/>
      <c r="Q16" s="12">
        <f>SUM(Q5,Q8,Q11,Q14)</f>
        <v>196</v>
      </c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</sheetData>
  <mergeCells count="34">
    <mergeCell ref="K13:M15"/>
    <mergeCell ref="R10:R12"/>
    <mergeCell ref="O14:O15"/>
    <mergeCell ref="P14:P15"/>
    <mergeCell ref="Q14:Q15"/>
    <mergeCell ref="N10:N12"/>
    <mergeCell ref="A1:R1"/>
    <mergeCell ref="O3:Q3"/>
    <mergeCell ref="A7:A9"/>
    <mergeCell ref="A13:A15"/>
    <mergeCell ref="R13:R15"/>
    <mergeCell ref="B3:D3"/>
    <mergeCell ref="B4:D6"/>
    <mergeCell ref="N13:N15"/>
    <mergeCell ref="A10:A12"/>
    <mergeCell ref="K3:M3"/>
    <mergeCell ref="H10:J12"/>
    <mergeCell ref="N7:N9"/>
    <mergeCell ref="A4:A6"/>
    <mergeCell ref="E7:G9"/>
    <mergeCell ref="E3:G3"/>
    <mergeCell ref="H3:J3"/>
    <mergeCell ref="R4:R6"/>
    <mergeCell ref="P8:P9"/>
    <mergeCell ref="Q8:Q9"/>
    <mergeCell ref="N4:N6"/>
    <mergeCell ref="R7:R9"/>
    <mergeCell ref="O8:O9"/>
    <mergeCell ref="O5:O6"/>
    <mergeCell ref="P5:P6"/>
    <mergeCell ref="Q5:Q6"/>
    <mergeCell ref="O11:O12"/>
    <mergeCell ref="P11:P12"/>
    <mergeCell ref="Q11:Q1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1"/>
  <sheetViews>
    <sheetView workbookViewId="0" topLeftCell="A1">
      <selection activeCell="A17" sqref="A17"/>
    </sheetView>
  </sheetViews>
  <sheetFormatPr defaultColWidth="9.00390625" defaultRowHeight="12.75"/>
  <cols>
    <col min="1" max="1" width="13.00390625" style="1" customWidth="1"/>
    <col min="2" max="2" width="5.75390625" style="1" customWidth="1"/>
    <col min="3" max="3" width="1.625" style="1" customWidth="1"/>
    <col min="4" max="5" width="5.75390625" style="1" customWidth="1"/>
    <col min="6" max="6" width="1.625" style="1" customWidth="1"/>
    <col min="7" max="8" width="5.75390625" style="1" customWidth="1"/>
    <col min="9" max="9" width="1.625" style="1" customWidth="1"/>
    <col min="10" max="11" width="5.75390625" style="1" customWidth="1"/>
    <col min="12" max="12" width="1.625" style="1" customWidth="1"/>
    <col min="13" max="13" width="5.75390625" style="1" customWidth="1"/>
    <col min="14" max="14" width="7.125" style="1" customWidth="1"/>
    <col min="15" max="15" width="4.625" style="1" bestFit="1" customWidth="1"/>
    <col min="16" max="16" width="1.625" style="1" customWidth="1"/>
    <col min="17" max="17" width="4.375" style="1" customWidth="1"/>
    <col min="18" max="18" width="7.125" style="1" customWidth="1"/>
    <col min="19" max="20" width="3.375" style="1" bestFit="1" customWidth="1"/>
    <col min="21" max="21" width="2.375" style="1" customWidth="1"/>
    <col min="22" max="16384" width="9.25390625" style="1" customWidth="1"/>
  </cols>
  <sheetData>
    <row r="1" spans="1:18" ht="23.25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ht="6.75" customHeight="1" thickBot="1"/>
    <row r="3" spans="1:18" ht="68.25" customHeight="1" thickBot="1">
      <c r="A3" s="2"/>
      <c r="B3" s="65" t="str">
        <f>A4</f>
        <v>Modřice A</v>
      </c>
      <c r="C3" s="66"/>
      <c r="D3" s="67"/>
      <c r="E3" s="93" t="str">
        <f>A7</f>
        <v>SK Liapor WITTE Karlovy Vary B</v>
      </c>
      <c r="F3" s="66"/>
      <c r="G3" s="67"/>
      <c r="H3" s="93" t="str">
        <f>A10</f>
        <v>NK CLIMAX Vsetín B</v>
      </c>
      <c r="I3" s="66"/>
      <c r="J3" s="67"/>
      <c r="K3" s="66" t="str">
        <f>A13</f>
        <v>Budapest</v>
      </c>
      <c r="L3" s="66"/>
      <c r="M3" s="66"/>
      <c r="N3" s="10" t="s">
        <v>0</v>
      </c>
      <c r="O3" s="89" t="s">
        <v>3</v>
      </c>
      <c r="P3" s="90"/>
      <c r="Q3" s="91"/>
      <c r="R3" s="11" t="s">
        <v>1</v>
      </c>
    </row>
    <row r="4" spans="1:18" ht="29.25" customHeight="1">
      <c r="A4" s="103" t="s">
        <v>39</v>
      </c>
      <c r="B4" s="68" t="s">
        <v>36</v>
      </c>
      <c r="C4" s="69"/>
      <c r="D4" s="69"/>
      <c r="E4" s="8">
        <f>IF(E5&gt;G5,1,0)+IF(E6&gt;G6,1,0)</f>
        <v>1</v>
      </c>
      <c r="F4" s="9" t="str">
        <f>IF(ISBLANK(E4),"",":")</f>
        <v>:</v>
      </c>
      <c r="G4" s="7">
        <f>IF(E5&lt;G5,1,0)+IF(E6&lt;G6,1,0)</f>
        <v>1</v>
      </c>
      <c r="H4" s="8">
        <f>IF(H5&gt;J5,1,0)+IF(H6&gt;J6,1,0)</f>
        <v>1</v>
      </c>
      <c r="I4" s="9" t="str">
        <f aca="true" t="shared" si="0" ref="I4:I9">IF(ISBLANK(H4),"",":")</f>
        <v>:</v>
      </c>
      <c r="J4" s="7">
        <f>IF(H5&lt;J5,1,0)+IF(H6&lt;J6,1,0)</f>
        <v>1</v>
      </c>
      <c r="K4" s="8">
        <f>IF(K5&gt;M5,1,0)+IF(K6&gt;M6,1,0)</f>
        <v>2</v>
      </c>
      <c r="L4" s="9" t="str">
        <f aca="true" t="shared" si="1" ref="L4:L12">IF(ISBLANK(K4),"",":")</f>
        <v>:</v>
      </c>
      <c r="M4" s="7">
        <f>IF(K5&lt;M5,1,0)+IF(K6&lt;M6,1,0)</f>
        <v>0</v>
      </c>
      <c r="N4" s="99">
        <f>SUM(E4,H4,K4)</f>
        <v>4</v>
      </c>
      <c r="O4" s="30">
        <f>SUM(E4,H4,K4)</f>
        <v>4</v>
      </c>
      <c r="P4" s="31" t="s">
        <v>2</v>
      </c>
      <c r="Q4" s="32">
        <f>SUM(G4,J4,M4)</f>
        <v>2</v>
      </c>
      <c r="R4" s="94">
        <v>1</v>
      </c>
    </row>
    <row r="5" spans="1:18" ht="15.75" customHeight="1">
      <c r="A5" s="60"/>
      <c r="B5" s="70"/>
      <c r="C5" s="71"/>
      <c r="D5" s="71"/>
      <c r="E5" s="33">
        <v>10</v>
      </c>
      <c r="F5" s="34" t="str">
        <f>IF(ISBLANK(E5),"",":")</f>
        <v>:</v>
      </c>
      <c r="G5" s="35">
        <v>6</v>
      </c>
      <c r="H5" s="33">
        <v>9</v>
      </c>
      <c r="I5" s="34" t="str">
        <f t="shared" si="0"/>
        <v>:</v>
      </c>
      <c r="J5" s="35">
        <v>10</v>
      </c>
      <c r="K5" s="33">
        <v>10</v>
      </c>
      <c r="L5" s="34" t="str">
        <f t="shared" si="1"/>
        <v>:</v>
      </c>
      <c r="M5" s="36">
        <v>6</v>
      </c>
      <c r="N5" s="75"/>
      <c r="O5" s="82">
        <f>SUM(E5:E6,H5:H6,K5:K6)</f>
        <v>58</v>
      </c>
      <c r="P5" s="97" t="s">
        <v>2</v>
      </c>
      <c r="Q5" s="86">
        <f>SUM(G5:G6,J5:J6,M5:M6)</f>
        <v>41</v>
      </c>
      <c r="R5" s="95"/>
    </row>
    <row r="6" spans="1:21" ht="23.25" customHeight="1">
      <c r="A6" s="61"/>
      <c r="B6" s="72"/>
      <c r="C6" s="73"/>
      <c r="D6" s="73"/>
      <c r="E6" s="37">
        <v>9</v>
      </c>
      <c r="F6" s="38" t="str">
        <f>IF(ISBLANK(E6),"",":")</f>
        <v>:</v>
      </c>
      <c r="G6" s="39">
        <v>10</v>
      </c>
      <c r="H6" s="37">
        <v>10</v>
      </c>
      <c r="I6" s="38" t="str">
        <f t="shared" si="0"/>
        <v>:</v>
      </c>
      <c r="J6" s="39">
        <v>7</v>
      </c>
      <c r="K6" s="37">
        <v>10</v>
      </c>
      <c r="L6" s="38" t="str">
        <f t="shared" si="1"/>
        <v>:</v>
      </c>
      <c r="M6" s="40">
        <v>2</v>
      </c>
      <c r="N6" s="100"/>
      <c r="O6" s="102"/>
      <c r="P6" s="98"/>
      <c r="Q6" s="92"/>
      <c r="R6" s="96"/>
      <c r="S6" s="1">
        <f>SUM(E5:E6,H5:H6)</f>
        <v>38</v>
      </c>
      <c r="T6" s="1">
        <f>SUM(G5:G6,J5:J6)</f>
        <v>33</v>
      </c>
      <c r="U6" s="1">
        <f>S6-T6</f>
        <v>5</v>
      </c>
    </row>
    <row r="7" spans="1:18" ht="29.25" customHeight="1">
      <c r="A7" s="59" t="s">
        <v>40</v>
      </c>
      <c r="B7" s="5">
        <f>G4</f>
        <v>1</v>
      </c>
      <c r="C7" s="4" t="str">
        <f>F4</f>
        <v>:</v>
      </c>
      <c r="D7" s="6">
        <f>E4</f>
        <v>1</v>
      </c>
      <c r="E7" s="68" t="str">
        <f>B4</f>
        <v>AUSTIN
CUP
2010</v>
      </c>
      <c r="F7" s="69"/>
      <c r="G7" s="69"/>
      <c r="H7" s="5">
        <f>IF(H8&gt;J8,1,0)+IF(H9&gt;J9,1,0)</f>
        <v>1</v>
      </c>
      <c r="I7" s="4" t="str">
        <f t="shared" si="0"/>
        <v>:</v>
      </c>
      <c r="J7" s="6">
        <f>IF(H8&lt;J8,1,0)+IF(H9&lt;J9,1,0)</f>
        <v>1</v>
      </c>
      <c r="K7" s="5">
        <f>IF(K8&gt;M8,1,0)+IF(K9&gt;M9,1,0)</f>
        <v>2</v>
      </c>
      <c r="L7" s="4" t="str">
        <f t="shared" si="1"/>
        <v>:</v>
      </c>
      <c r="M7" s="6">
        <f>IF(K8&lt;M8,1,0)+IF(K9&lt;M9,1,0)</f>
        <v>0</v>
      </c>
      <c r="N7" s="74">
        <f>SUM(B7,H7,K7)</f>
        <v>4</v>
      </c>
      <c r="O7" s="41">
        <f>SUM(B7,H7,K7)</f>
        <v>4</v>
      </c>
      <c r="P7" s="42" t="s">
        <v>2</v>
      </c>
      <c r="Q7" s="43">
        <f>SUM(D7,J7,M7)</f>
        <v>2</v>
      </c>
      <c r="R7" s="101">
        <v>3</v>
      </c>
    </row>
    <row r="8" spans="1:18" ht="15.75" customHeight="1">
      <c r="A8" s="60"/>
      <c r="B8" s="33">
        <f>G5</f>
        <v>6</v>
      </c>
      <c r="C8" s="34" t="str">
        <f>F5</f>
        <v>:</v>
      </c>
      <c r="D8" s="35">
        <f>E5</f>
        <v>10</v>
      </c>
      <c r="E8" s="70"/>
      <c r="F8" s="71"/>
      <c r="G8" s="71"/>
      <c r="H8" s="33">
        <v>8</v>
      </c>
      <c r="I8" s="34" t="str">
        <f t="shared" si="0"/>
        <v>:</v>
      </c>
      <c r="J8" s="35">
        <v>10</v>
      </c>
      <c r="K8" s="33">
        <v>10</v>
      </c>
      <c r="L8" s="34" t="str">
        <f t="shared" si="1"/>
        <v>:</v>
      </c>
      <c r="M8" s="35">
        <v>7</v>
      </c>
      <c r="N8" s="75"/>
      <c r="O8" s="82">
        <f>SUM(B8:B9,H8:H9,K8:K9)</f>
        <v>54</v>
      </c>
      <c r="P8" s="97" t="s">
        <v>2</v>
      </c>
      <c r="Q8" s="86">
        <f>SUM(D8:D9,J8:J9,M8:M9)</f>
        <v>49</v>
      </c>
      <c r="R8" s="95"/>
    </row>
    <row r="9" spans="1:21" ht="23.25" customHeight="1">
      <c r="A9" s="61"/>
      <c r="B9" s="37">
        <f>G6</f>
        <v>10</v>
      </c>
      <c r="C9" s="38" t="str">
        <f>F6</f>
        <v>:</v>
      </c>
      <c r="D9" s="39">
        <f>E6</f>
        <v>9</v>
      </c>
      <c r="E9" s="72"/>
      <c r="F9" s="73"/>
      <c r="G9" s="73"/>
      <c r="H9" s="37">
        <v>10</v>
      </c>
      <c r="I9" s="38" t="str">
        <f t="shared" si="0"/>
        <v>:</v>
      </c>
      <c r="J9" s="39">
        <v>8</v>
      </c>
      <c r="K9" s="37">
        <v>10</v>
      </c>
      <c r="L9" s="38" t="str">
        <f t="shared" si="1"/>
        <v>:</v>
      </c>
      <c r="M9" s="40">
        <v>5</v>
      </c>
      <c r="N9" s="100"/>
      <c r="O9" s="102"/>
      <c r="P9" s="98"/>
      <c r="Q9" s="92"/>
      <c r="R9" s="96"/>
      <c r="S9" s="1">
        <f>SUM(B8:B9,H8:H9)</f>
        <v>34</v>
      </c>
      <c r="T9" s="1">
        <f>SUM(D8:D9,J8:J9)</f>
        <v>37</v>
      </c>
      <c r="U9" s="1">
        <f>S9-T9</f>
        <v>-3</v>
      </c>
    </row>
    <row r="10" spans="1:18" ht="29.25" customHeight="1">
      <c r="A10" s="59" t="s">
        <v>14</v>
      </c>
      <c r="B10" s="5">
        <f>J4</f>
        <v>1</v>
      </c>
      <c r="C10" s="4" t="str">
        <f>I4</f>
        <v>:</v>
      </c>
      <c r="D10" s="6">
        <f>H4</f>
        <v>1</v>
      </c>
      <c r="E10" s="5">
        <f>J7</f>
        <v>1</v>
      </c>
      <c r="F10" s="4" t="str">
        <f>I7</f>
        <v>:</v>
      </c>
      <c r="G10" s="6">
        <f>H7</f>
        <v>1</v>
      </c>
      <c r="H10" s="68" t="str">
        <f>E7</f>
        <v>AUSTIN
CUP
2010</v>
      </c>
      <c r="I10" s="69"/>
      <c r="J10" s="69"/>
      <c r="K10" s="5">
        <f>IF(K11&gt;M11,1,0)+IF(K12&gt;M12,1,0)</f>
        <v>2</v>
      </c>
      <c r="L10" s="4" t="str">
        <f t="shared" si="1"/>
        <v>:</v>
      </c>
      <c r="M10" s="6">
        <f>IF(K11&lt;M11,1,0)+IF(K12&lt;M12,1,0)</f>
        <v>0</v>
      </c>
      <c r="N10" s="74">
        <f>SUM(B10,E10,K10)</f>
        <v>4</v>
      </c>
      <c r="O10" s="5">
        <f>SUM(B10,E10,K10)</f>
        <v>4</v>
      </c>
      <c r="P10" s="4" t="s">
        <v>2</v>
      </c>
      <c r="Q10" s="6">
        <f>SUM(D10,G10,M10)</f>
        <v>2</v>
      </c>
      <c r="R10" s="62">
        <v>2</v>
      </c>
    </row>
    <row r="11" spans="1:18" ht="15.75" customHeight="1">
      <c r="A11" s="60"/>
      <c r="B11" s="33">
        <f>J5</f>
        <v>10</v>
      </c>
      <c r="C11" s="34" t="str">
        <f>I5</f>
        <v>:</v>
      </c>
      <c r="D11" s="35">
        <f>H5</f>
        <v>9</v>
      </c>
      <c r="E11" s="33">
        <f>J8</f>
        <v>10</v>
      </c>
      <c r="F11" s="34" t="str">
        <f>I8</f>
        <v>:</v>
      </c>
      <c r="G11" s="35">
        <f>H8</f>
        <v>8</v>
      </c>
      <c r="H11" s="70"/>
      <c r="I11" s="71"/>
      <c r="J11" s="71"/>
      <c r="K11" s="33">
        <v>10</v>
      </c>
      <c r="L11" s="34" t="str">
        <f t="shared" si="1"/>
        <v>:</v>
      </c>
      <c r="M11" s="35">
        <v>5</v>
      </c>
      <c r="N11" s="75"/>
      <c r="O11" s="82">
        <f>SUM(B11:B12,E11:E12,K11:K12)</f>
        <v>55</v>
      </c>
      <c r="P11" s="97" t="s">
        <v>2</v>
      </c>
      <c r="Q11" s="86">
        <f>SUM(D11:D12,G11:G12,M11:M12)</f>
        <v>50</v>
      </c>
      <c r="R11" s="63"/>
    </row>
    <row r="12" spans="1:21" ht="23.25" customHeight="1">
      <c r="A12" s="61"/>
      <c r="B12" s="37">
        <f>J6</f>
        <v>7</v>
      </c>
      <c r="C12" s="38" t="str">
        <f>I6</f>
        <v>:</v>
      </c>
      <c r="D12" s="39">
        <f>H6</f>
        <v>10</v>
      </c>
      <c r="E12" s="37">
        <f>J9</f>
        <v>8</v>
      </c>
      <c r="F12" s="38" t="str">
        <f>I9</f>
        <v>:</v>
      </c>
      <c r="G12" s="39">
        <f>H9</f>
        <v>10</v>
      </c>
      <c r="H12" s="72"/>
      <c r="I12" s="73"/>
      <c r="J12" s="73"/>
      <c r="K12" s="37">
        <v>10</v>
      </c>
      <c r="L12" s="38" t="str">
        <f t="shared" si="1"/>
        <v>:</v>
      </c>
      <c r="M12" s="39">
        <v>8</v>
      </c>
      <c r="N12" s="100"/>
      <c r="O12" s="102"/>
      <c r="P12" s="98"/>
      <c r="Q12" s="92"/>
      <c r="R12" s="105"/>
      <c r="S12" s="1">
        <f>SUM(B11:B12,E11:E12)</f>
        <v>35</v>
      </c>
      <c r="T12" s="1">
        <f>SUM(D11:D12,G11:G12)</f>
        <v>37</v>
      </c>
      <c r="U12" s="1">
        <f>S12-T12</f>
        <v>-2</v>
      </c>
    </row>
    <row r="13" spans="1:18" ht="29.25" customHeight="1">
      <c r="A13" s="59" t="s">
        <v>15</v>
      </c>
      <c r="B13" s="5">
        <f>M4</f>
        <v>0</v>
      </c>
      <c r="C13" s="4" t="str">
        <f>L4</f>
        <v>:</v>
      </c>
      <c r="D13" s="6">
        <f>K4</f>
        <v>2</v>
      </c>
      <c r="E13" s="5">
        <f>M7</f>
        <v>0</v>
      </c>
      <c r="F13" s="4" t="str">
        <f>L7</f>
        <v>:</v>
      </c>
      <c r="G13" s="6">
        <f>K7</f>
        <v>2</v>
      </c>
      <c r="H13" s="5">
        <f>M10</f>
        <v>0</v>
      </c>
      <c r="I13" s="4" t="str">
        <f>L10</f>
        <v>:</v>
      </c>
      <c r="J13" s="6">
        <f>K10</f>
        <v>2</v>
      </c>
      <c r="K13" s="68" t="str">
        <f>H10</f>
        <v>AUSTIN
CUP
2010</v>
      </c>
      <c r="L13" s="69"/>
      <c r="M13" s="77"/>
      <c r="N13" s="74">
        <f>SUM(B13,E13,H13)</f>
        <v>0</v>
      </c>
      <c r="O13" s="5">
        <f>SUM(B13,E13,H13)</f>
        <v>0</v>
      </c>
      <c r="P13" s="4" t="s">
        <v>2</v>
      </c>
      <c r="Q13" s="6">
        <f>SUM(D13,G13,J13)</f>
        <v>6</v>
      </c>
      <c r="R13" s="62">
        <v>4</v>
      </c>
    </row>
    <row r="14" spans="1:18" ht="15.75" customHeight="1">
      <c r="A14" s="60"/>
      <c r="B14" s="33">
        <f>M5</f>
        <v>6</v>
      </c>
      <c r="C14" s="34" t="str">
        <f>L5</f>
        <v>:</v>
      </c>
      <c r="D14" s="35">
        <f>K5</f>
        <v>10</v>
      </c>
      <c r="E14" s="33">
        <f>M8</f>
        <v>7</v>
      </c>
      <c r="F14" s="34" t="str">
        <f>L8</f>
        <v>:</v>
      </c>
      <c r="G14" s="35">
        <f>K8</f>
        <v>10</v>
      </c>
      <c r="H14" s="33">
        <f>M11</f>
        <v>5</v>
      </c>
      <c r="I14" s="34" t="str">
        <f>L11</f>
        <v>:</v>
      </c>
      <c r="J14" s="35">
        <f>K11</f>
        <v>10</v>
      </c>
      <c r="K14" s="70"/>
      <c r="L14" s="71"/>
      <c r="M14" s="78"/>
      <c r="N14" s="75"/>
      <c r="O14" s="82">
        <f>SUM(B14:B15,E14:E15,H14:H15)</f>
        <v>33</v>
      </c>
      <c r="P14" s="84" t="s">
        <v>2</v>
      </c>
      <c r="Q14" s="86">
        <f>SUM(D14:D15,G14:G15,J14:J15)</f>
        <v>60</v>
      </c>
      <c r="R14" s="63"/>
    </row>
    <row r="15" spans="1:18" ht="23.25" customHeight="1" thickBot="1">
      <c r="A15" s="104"/>
      <c r="B15" s="44">
        <f>M6</f>
        <v>2</v>
      </c>
      <c r="C15" s="45" t="str">
        <f>L6</f>
        <v>:</v>
      </c>
      <c r="D15" s="46">
        <f>K6</f>
        <v>10</v>
      </c>
      <c r="E15" s="44">
        <f>M9</f>
        <v>5</v>
      </c>
      <c r="F15" s="45" t="str">
        <f>L9</f>
        <v>:</v>
      </c>
      <c r="G15" s="46">
        <f>K9</f>
        <v>10</v>
      </c>
      <c r="H15" s="44">
        <f>M12</f>
        <v>8</v>
      </c>
      <c r="I15" s="45" t="str">
        <f>L12</f>
        <v>:</v>
      </c>
      <c r="J15" s="46">
        <f>K12</f>
        <v>10</v>
      </c>
      <c r="K15" s="79"/>
      <c r="L15" s="80"/>
      <c r="M15" s="81"/>
      <c r="N15" s="76"/>
      <c r="O15" s="83"/>
      <c r="P15" s="85"/>
      <c r="Q15" s="87"/>
      <c r="R15" s="64"/>
    </row>
    <row r="16" spans="15:17" ht="12.75">
      <c r="O16" s="12">
        <f>SUM(O5,O8,O11,O14)</f>
        <v>200</v>
      </c>
      <c r="P16" s="12"/>
      <c r="Q16" s="12">
        <f>SUM(Q5,Q8,Q11,Q14)</f>
        <v>200</v>
      </c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</sheetData>
  <mergeCells count="34">
    <mergeCell ref="Q5:Q6"/>
    <mergeCell ref="O11:O12"/>
    <mergeCell ref="P11:P12"/>
    <mergeCell ref="Q11:Q12"/>
    <mergeCell ref="E3:G3"/>
    <mergeCell ref="H3:J3"/>
    <mergeCell ref="R4:R6"/>
    <mergeCell ref="P8:P9"/>
    <mergeCell ref="Q8:Q9"/>
    <mergeCell ref="N4:N6"/>
    <mergeCell ref="R7:R9"/>
    <mergeCell ref="O8:O9"/>
    <mergeCell ref="O5:O6"/>
    <mergeCell ref="P5:P6"/>
    <mergeCell ref="H10:J12"/>
    <mergeCell ref="N7:N9"/>
    <mergeCell ref="A4:A6"/>
    <mergeCell ref="E7:G9"/>
    <mergeCell ref="A1:R1"/>
    <mergeCell ref="O3:Q3"/>
    <mergeCell ref="A7:A9"/>
    <mergeCell ref="A13:A15"/>
    <mergeCell ref="R13:R15"/>
    <mergeCell ref="B3:D3"/>
    <mergeCell ref="B4:D6"/>
    <mergeCell ref="N13:N15"/>
    <mergeCell ref="A10:A12"/>
    <mergeCell ref="K3:M3"/>
    <mergeCell ref="K13:M15"/>
    <mergeCell ref="R10:R12"/>
    <mergeCell ref="O14:O15"/>
    <mergeCell ref="P14:P15"/>
    <mergeCell ref="Q14:Q15"/>
    <mergeCell ref="N10:N1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1"/>
  <sheetViews>
    <sheetView workbookViewId="0" topLeftCell="A1">
      <selection activeCell="A17" sqref="A17"/>
    </sheetView>
  </sheetViews>
  <sheetFormatPr defaultColWidth="9.00390625" defaultRowHeight="12.75"/>
  <cols>
    <col min="1" max="1" width="13.00390625" style="1" customWidth="1"/>
    <col min="2" max="2" width="5.75390625" style="1" customWidth="1"/>
    <col min="3" max="3" width="1.625" style="1" customWidth="1"/>
    <col min="4" max="5" width="5.75390625" style="1" customWidth="1"/>
    <col min="6" max="6" width="1.625" style="1" customWidth="1"/>
    <col min="7" max="8" width="5.75390625" style="1" customWidth="1"/>
    <col min="9" max="9" width="1.625" style="1" customWidth="1"/>
    <col min="10" max="11" width="5.75390625" style="1" customWidth="1"/>
    <col min="12" max="12" width="1.625" style="1" customWidth="1"/>
    <col min="13" max="13" width="5.75390625" style="1" customWidth="1"/>
    <col min="14" max="14" width="7.125" style="1" customWidth="1"/>
    <col min="15" max="15" width="4.625" style="1" bestFit="1" customWidth="1"/>
    <col min="16" max="16" width="1.625" style="1" customWidth="1"/>
    <col min="17" max="17" width="4.375" style="1" customWidth="1"/>
    <col min="18" max="18" width="7.125" style="1" customWidth="1"/>
    <col min="19" max="20" width="3.375" style="1" bestFit="1" customWidth="1"/>
    <col min="21" max="21" width="3.625" style="1" customWidth="1"/>
    <col min="22" max="16384" width="9.25390625" style="1" customWidth="1"/>
  </cols>
  <sheetData>
    <row r="1" spans="1:18" ht="23.25">
      <c r="A1" s="88" t="s">
        <v>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ht="6.75" customHeight="1" thickBot="1"/>
    <row r="3" spans="1:18" ht="68.25" customHeight="1" thickBot="1">
      <c r="A3" s="2"/>
      <c r="B3" s="65" t="str">
        <f>A4</f>
        <v>AVIA Čakovice A</v>
      </c>
      <c r="C3" s="66"/>
      <c r="D3" s="67"/>
      <c r="E3" s="93" t="str">
        <f>A7</f>
        <v>NK CLIMAX Vsetín A</v>
      </c>
      <c r="F3" s="66"/>
      <c r="G3" s="67"/>
      <c r="H3" s="93" t="str">
        <f>A10</f>
        <v>SK Bělá</v>
      </c>
      <c r="I3" s="66"/>
      <c r="J3" s="67"/>
      <c r="K3" s="66" t="str">
        <f>A13</f>
        <v>NK Bajda Kroměříž</v>
      </c>
      <c r="L3" s="66"/>
      <c r="M3" s="66"/>
      <c r="N3" s="10" t="s">
        <v>0</v>
      </c>
      <c r="O3" s="89" t="s">
        <v>3</v>
      </c>
      <c r="P3" s="90"/>
      <c r="Q3" s="91"/>
      <c r="R3" s="11" t="s">
        <v>1</v>
      </c>
    </row>
    <row r="4" spans="1:18" ht="29.25" customHeight="1">
      <c r="A4" s="103" t="s">
        <v>41</v>
      </c>
      <c r="B4" s="68" t="s">
        <v>36</v>
      </c>
      <c r="C4" s="69"/>
      <c r="D4" s="69"/>
      <c r="E4" s="8">
        <f>IF(E5&gt;G5,1,0)+IF(E6&gt;G6,1,0)</f>
        <v>1</v>
      </c>
      <c r="F4" s="9" t="str">
        <f>IF(ISBLANK(E4),"",":")</f>
        <v>:</v>
      </c>
      <c r="G4" s="7">
        <f>IF(E5&lt;G5,1,0)+IF(E6&lt;G6,1,0)</f>
        <v>1</v>
      </c>
      <c r="H4" s="8">
        <f>IF(H5&gt;J5,1,0)+IF(H6&gt;J6,1,0)</f>
        <v>2</v>
      </c>
      <c r="I4" s="9" t="str">
        <f aca="true" t="shared" si="0" ref="I4:I9">IF(ISBLANK(H4),"",":")</f>
        <v>:</v>
      </c>
      <c r="J4" s="7">
        <f>IF(H5&lt;J5,1,0)+IF(H6&lt;J6,1,0)</f>
        <v>0</v>
      </c>
      <c r="K4" s="8">
        <f>IF(K5&gt;M5,1,0)+IF(K6&gt;M6,1,0)</f>
        <v>1</v>
      </c>
      <c r="L4" s="9" t="str">
        <f aca="true" t="shared" si="1" ref="L4:L12">IF(ISBLANK(K4),"",":")</f>
        <v>:</v>
      </c>
      <c r="M4" s="7">
        <f>IF(K5&lt;M5,1,0)+IF(K6&lt;M6,1,0)</f>
        <v>1</v>
      </c>
      <c r="N4" s="99">
        <f>SUM(E4,H4,K4)</f>
        <v>4</v>
      </c>
      <c r="O4" s="30">
        <f>SUM(E4,H4,K4)</f>
        <v>4</v>
      </c>
      <c r="P4" s="31" t="s">
        <v>2</v>
      </c>
      <c r="Q4" s="32">
        <f>SUM(G4,J4,M4)</f>
        <v>2</v>
      </c>
      <c r="R4" s="94">
        <v>1</v>
      </c>
    </row>
    <row r="5" spans="1:18" ht="15.75" customHeight="1">
      <c r="A5" s="60"/>
      <c r="B5" s="70"/>
      <c r="C5" s="71"/>
      <c r="D5" s="71"/>
      <c r="E5" s="33">
        <v>9</v>
      </c>
      <c r="F5" s="34" t="str">
        <f>IF(ISBLANK(E5),"",":")</f>
        <v>:</v>
      </c>
      <c r="G5" s="35">
        <v>10</v>
      </c>
      <c r="H5" s="33">
        <v>10</v>
      </c>
      <c r="I5" s="34" t="str">
        <f t="shared" si="0"/>
        <v>:</v>
      </c>
      <c r="J5" s="35">
        <v>7</v>
      </c>
      <c r="K5" s="33">
        <v>10</v>
      </c>
      <c r="L5" s="34" t="str">
        <f t="shared" si="1"/>
        <v>:</v>
      </c>
      <c r="M5" s="36">
        <v>4</v>
      </c>
      <c r="N5" s="75"/>
      <c r="O5" s="82">
        <f>SUM(E5:E6,H5:H6,K5:K6)</f>
        <v>58</v>
      </c>
      <c r="P5" s="97" t="s">
        <v>2</v>
      </c>
      <c r="Q5" s="86">
        <f>SUM(G5:G6,J5:J6,M5:M6)</f>
        <v>45</v>
      </c>
      <c r="R5" s="95"/>
    </row>
    <row r="6" spans="1:21" ht="23.25" customHeight="1">
      <c r="A6" s="61"/>
      <c r="B6" s="72"/>
      <c r="C6" s="73"/>
      <c r="D6" s="73"/>
      <c r="E6" s="37">
        <v>10</v>
      </c>
      <c r="F6" s="38" t="str">
        <f>IF(ISBLANK(E6),"",":")</f>
        <v>:</v>
      </c>
      <c r="G6" s="39">
        <v>8</v>
      </c>
      <c r="H6" s="37">
        <v>10</v>
      </c>
      <c r="I6" s="38" t="str">
        <f t="shared" si="0"/>
        <v>:</v>
      </c>
      <c r="J6" s="39">
        <v>6</v>
      </c>
      <c r="K6" s="37">
        <v>9</v>
      </c>
      <c r="L6" s="38" t="str">
        <f t="shared" si="1"/>
        <v>:</v>
      </c>
      <c r="M6" s="40">
        <v>10</v>
      </c>
      <c r="N6" s="100"/>
      <c r="O6" s="102"/>
      <c r="P6" s="98"/>
      <c r="Q6" s="92"/>
      <c r="R6" s="96"/>
      <c r="S6" s="1">
        <f>SUM(E5:E6)</f>
        <v>19</v>
      </c>
      <c r="T6" s="1">
        <f>SUM(G5:G6)</f>
        <v>18</v>
      </c>
      <c r="U6" s="1">
        <f>S6-T6</f>
        <v>1</v>
      </c>
    </row>
    <row r="7" spans="1:18" ht="29.25" customHeight="1">
      <c r="A7" s="59" t="s">
        <v>11</v>
      </c>
      <c r="B7" s="5">
        <f>G4</f>
        <v>1</v>
      </c>
      <c r="C7" s="4" t="str">
        <f>F4</f>
        <v>:</v>
      </c>
      <c r="D7" s="6">
        <f>E4</f>
        <v>1</v>
      </c>
      <c r="E7" s="68" t="str">
        <f>B4</f>
        <v>AUSTIN
CUP
2010</v>
      </c>
      <c r="F7" s="69"/>
      <c r="G7" s="69"/>
      <c r="H7" s="5">
        <f>IF(H8&gt;J8,1,0)+IF(H9&gt;J9,1,0)</f>
        <v>1</v>
      </c>
      <c r="I7" s="4" t="str">
        <f t="shared" si="0"/>
        <v>:</v>
      </c>
      <c r="J7" s="6">
        <f>IF(H8&lt;J8,1,0)+IF(H9&lt;J9,1,0)</f>
        <v>1</v>
      </c>
      <c r="K7" s="5">
        <f>IF(K8&gt;M8,1,0)+IF(K9&gt;M9,1,0)</f>
        <v>2</v>
      </c>
      <c r="L7" s="4" t="str">
        <f t="shared" si="1"/>
        <v>:</v>
      </c>
      <c r="M7" s="6">
        <f>IF(K8&lt;M8,1,0)+IF(K9&lt;M9,1,0)</f>
        <v>0</v>
      </c>
      <c r="N7" s="74">
        <f>SUM(B7,H7,K7)</f>
        <v>4</v>
      </c>
      <c r="O7" s="41">
        <f>SUM(B7,H7,K7)</f>
        <v>4</v>
      </c>
      <c r="P7" s="42" t="s">
        <v>2</v>
      </c>
      <c r="Q7" s="43">
        <f>SUM(D7,J7,M7)</f>
        <v>2</v>
      </c>
      <c r="R7" s="101">
        <v>2</v>
      </c>
    </row>
    <row r="8" spans="1:18" ht="15.75" customHeight="1">
      <c r="A8" s="60"/>
      <c r="B8" s="33">
        <f>G5</f>
        <v>10</v>
      </c>
      <c r="C8" s="34" t="str">
        <f>F5</f>
        <v>:</v>
      </c>
      <c r="D8" s="35">
        <f>E5</f>
        <v>9</v>
      </c>
      <c r="E8" s="70"/>
      <c r="F8" s="71"/>
      <c r="G8" s="71"/>
      <c r="H8" s="33">
        <v>8</v>
      </c>
      <c r="I8" s="34" t="str">
        <f t="shared" si="0"/>
        <v>:</v>
      </c>
      <c r="J8" s="35">
        <v>10</v>
      </c>
      <c r="K8" s="33">
        <v>10</v>
      </c>
      <c r="L8" s="34" t="str">
        <f t="shared" si="1"/>
        <v>:</v>
      </c>
      <c r="M8" s="35">
        <v>6</v>
      </c>
      <c r="N8" s="75"/>
      <c r="O8" s="82">
        <f>SUM(B8:B9,H8:H9,K8:K9)</f>
        <v>56</v>
      </c>
      <c r="P8" s="97" t="s">
        <v>2</v>
      </c>
      <c r="Q8" s="86">
        <f>SUM(D8:D9,J8:J9,M8:M9)</f>
        <v>47</v>
      </c>
      <c r="R8" s="95"/>
    </row>
    <row r="9" spans="1:21" ht="23.25" customHeight="1">
      <c r="A9" s="61"/>
      <c r="B9" s="37">
        <f>G6</f>
        <v>8</v>
      </c>
      <c r="C9" s="38" t="str">
        <f>F6</f>
        <v>:</v>
      </c>
      <c r="D9" s="39">
        <f>E6</f>
        <v>10</v>
      </c>
      <c r="E9" s="72"/>
      <c r="F9" s="73"/>
      <c r="G9" s="73"/>
      <c r="H9" s="37">
        <v>10</v>
      </c>
      <c r="I9" s="38" t="str">
        <f t="shared" si="0"/>
        <v>:</v>
      </c>
      <c r="J9" s="39">
        <v>6</v>
      </c>
      <c r="K9" s="37">
        <v>10</v>
      </c>
      <c r="L9" s="38" t="str">
        <f t="shared" si="1"/>
        <v>:</v>
      </c>
      <c r="M9" s="40">
        <v>6</v>
      </c>
      <c r="N9" s="100"/>
      <c r="O9" s="102"/>
      <c r="P9" s="98"/>
      <c r="Q9" s="92"/>
      <c r="R9" s="96"/>
      <c r="S9" s="1">
        <f>SUM(B8:B9)</f>
        <v>18</v>
      </c>
      <c r="T9" s="1">
        <f>SUM(D8:D9)</f>
        <v>19</v>
      </c>
      <c r="U9" s="1">
        <f>S9-T9</f>
        <v>-1</v>
      </c>
    </row>
    <row r="10" spans="1:18" ht="29.25" customHeight="1">
      <c r="A10" s="59" t="s">
        <v>20</v>
      </c>
      <c r="B10" s="5">
        <f>J4</f>
        <v>0</v>
      </c>
      <c r="C10" s="4" t="str">
        <f>I4</f>
        <v>:</v>
      </c>
      <c r="D10" s="6">
        <f>H4</f>
        <v>2</v>
      </c>
      <c r="E10" s="5">
        <f>J7</f>
        <v>1</v>
      </c>
      <c r="F10" s="4" t="str">
        <f>I7</f>
        <v>:</v>
      </c>
      <c r="G10" s="6">
        <f>H7</f>
        <v>1</v>
      </c>
      <c r="H10" s="68" t="str">
        <f>E7</f>
        <v>AUSTIN
CUP
2010</v>
      </c>
      <c r="I10" s="69"/>
      <c r="J10" s="69"/>
      <c r="K10" s="5">
        <f>IF(K11&gt;M11,1,0)+IF(K12&gt;M12,1,0)</f>
        <v>1</v>
      </c>
      <c r="L10" s="4" t="str">
        <f t="shared" si="1"/>
        <v>:</v>
      </c>
      <c r="M10" s="6">
        <f>IF(K11&lt;M11,1,0)+IF(K12&lt;M12,1,0)</f>
        <v>1</v>
      </c>
      <c r="N10" s="74">
        <f>SUM(B10,E10,K10)</f>
        <v>2</v>
      </c>
      <c r="O10" s="5">
        <f>SUM(B10,E10,K10)</f>
        <v>2</v>
      </c>
      <c r="P10" s="4" t="s">
        <v>2</v>
      </c>
      <c r="Q10" s="6">
        <f>SUM(D10,G10,M10)</f>
        <v>4</v>
      </c>
      <c r="R10" s="62">
        <v>3</v>
      </c>
    </row>
    <row r="11" spans="1:18" ht="15.75" customHeight="1">
      <c r="A11" s="60"/>
      <c r="B11" s="33">
        <f>J5</f>
        <v>7</v>
      </c>
      <c r="C11" s="34" t="str">
        <f>I5</f>
        <v>:</v>
      </c>
      <c r="D11" s="35">
        <f>H5</f>
        <v>10</v>
      </c>
      <c r="E11" s="33">
        <f>J8</f>
        <v>10</v>
      </c>
      <c r="F11" s="34" t="str">
        <f>I8</f>
        <v>:</v>
      </c>
      <c r="G11" s="35">
        <f>H8</f>
        <v>8</v>
      </c>
      <c r="H11" s="70"/>
      <c r="I11" s="71"/>
      <c r="J11" s="71"/>
      <c r="K11" s="33">
        <v>8</v>
      </c>
      <c r="L11" s="34">
        <v>10</v>
      </c>
      <c r="M11" s="35">
        <v>10</v>
      </c>
      <c r="N11" s="75"/>
      <c r="O11" s="82">
        <f>SUM(B11:B12,E11:E12,K11:K12)</f>
        <v>47</v>
      </c>
      <c r="P11" s="97" t="s">
        <v>2</v>
      </c>
      <c r="Q11" s="86">
        <f>SUM(D11:D12,G11:G12,M11:M12)</f>
        <v>55</v>
      </c>
      <c r="R11" s="63"/>
    </row>
    <row r="12" spans="1:21" ht="23.25" customHeight="1">
      <c r="A12" s="61"/>
      <c r="B12" s="37">
        <f>J6</f>
        <v>6</v>
      </c>
      <c r="C12" s="38" t="str">
        <f>I6</f>
        <v>:</v>
      </c>
      <c r="D12" s="39">
        <f>H6</f>
        <v>10</v>
      </c>
      <c r="E12" s="37">
        <f>J9</f>
        <v>6</v>
      </c>
      <c r="F12" s="38" t="str">
        <f>I9</f>
        <v>:</v>
      </c>
      <c r="G12" s="39">
        <f>H9</f>
        <v>10</v>
      </c>
      <c r="H12" s="72"/>
      <c r="I12" s="73"/>
      <c r="J12" s="73"/>
      <c r="K12" s="37">
        <v>10</v>
      </c>
      <c r="L12" s="38" t="str">
        <f t="shared" si="1"/>
        <v>:</v>
      </c>
      <c r="M12" s="39">
        <v>7</v>
      </c>
      <c r="N12" s="100"/>
      <c r="O12" s="102"/>
      <c r="P12" s="98"/>
      <c r="Q12" s="92"/>
      <c r="R12" s="105"/>
      <c r="S12" s="1">
        <f>SUM(K11:K12)</f>
        <v>18</v>
      </c>
      <c r="T12" s="1">
        <f>SUM(M11:M12)</f>
        <v>17</v>
      </c>
      <c r="U12" s="1">
        <f>S12-T12</f>
        <v>1</v>
      </c>
    </row>
    <row r="13" spans="1:18" ht="29.25" customHeight="1">
      <c r="A13" s="59" t="s">
        <v>24</v>
      </c>
      <c r="B13" s="5">
        <f>M4</f>
        <v>1</v>
      </c>
      <c r="C13" s="4" t="str">
        <f>L4</f>
        <v>:</v>
      </c>
      <c r="D13" s="6">
        <f>K4</f>
        <v>1</v>
      </c>
      <c r="E13" s="5">
        <f>M7</f>
        <v>0</v>
      </c>
      <c r="F13" s="4" t="str">
        <f>L7</f>
        <v>:</v>
      </c>
      <c r="G13" s="6">
        <f>K7</f>
        <v>2</v>
      </c>
      <c r="H13" s="5">
        <f>M10</f>
        <v>1</v>
      </c>
      <c r="I13" s="4" t="str">
        <f>L10</f>
        <v>:</v>
      </c>
      <c r="J13" s="6">
        <f>K10</f>
        <v>1</v>
      </c>
      <c r="K13" s="68" t="str">
        <f>H10</f>
        <v>AUSTIN
CUP
2010</v>
      </c>
      <c r="L13" s="69"/>
      <c r="M13" s="77"/>
      <c r="N13" s="74">
        <f>SUM(B13,E13,H13)</f>
        <v>2</v>
      </c>
      <c r="O13" s="5">
        <f>SUM(B13,E13,H13)</f>
        <v>2</v>
      </c>
      <c r="P13" s="4" t="s">
        <v>2</v>
      </c>
      <c r="Q13" s="6">
        <f>SUM(D13,G13,J13)</f>
        <v>4</v>
      </c>
      <c r="R13" s="62">
        <v>4</v>
      </c>
    </row>
    <row r="14" spans="1:18" ht="15.75" customHeight="1">
      <c r="A14" s="60"/>
      <c r="B14" s="33">
        <f>M5</f>
        <v>4</v>
      </c>
      <c r="C14" s="34" t="str">
        <f>L5</f>
        <v>:</v>
      </c>
      <c r="D14" s="35">
        <f>K5</f>
        <v>10</v>
      </c>
      <c r="E14" s="33">
        <f>M8</f>
        <v>6</v>
      </c>
      <c r="F14" s="34" t="str">
        <f>L8</f>
        <v>:</v>
      </c>
      <c r="G14" s="35">
        <f>K8</f>
        <v>10</v>
      </c>
      <c r="H14" s="33">
        <f>M11</f>
        <v>10</v>
      </c>
      <c r="I14" s="34">
        <f>L11</f>
        <v>10</v>
      </c>
      <c r="J14" s="35">
        <f>K11</f>
        <v>8</v>
      </c>
      <c r="K14" s="70"/>
      <c r="L14" s="71"/>
      <c r="M14" s="78"/>
      <c r="N14" s="75"/>
      <c r="O14" s="82">
        <f>SUM(B14:B15,E14:E15,H14:H15)</f>
        <v>43</v>
      </c>
      <c r="P14" s="84" t="s">
        <v>2</v>
      </c>
      <c r="Q14" s="86">
        <f>SUM(D14:D15,G14:G15,J14:J15)</f>
        <v>57</v>
      </c>
      <c r="R14" s="63"/>
    </row>
    <row r="15" spans="1:21" ht="23.25" customHeight="1" thickBot="1">
      <c r="A15" s="104"/>
      <c r="B15" s="44">
        <f>M6</f>
        <v>10</v>
      </c>
      <c r="C15" s="45" t="str">
        <f>L6</f>
        <v>:</v>
      </c>
      <c r="D15" s="46">
        <f>K6</f>
        <v>9</v>
      </c>
      <c r="E15" s="44">
        <f>M9</f>
        <v>6</v>
      </c>
      <c r="F15" s="45" t="str">
        <f>L9</f>
        <v>:</v>
      </c>
      <c r="G15" s="46">
        <f>K9</f>
        <v>10</v>
      </c>
      <c r="H15" s="44">
        <f>M12</f>
        <v>7</v>
      </c>
      <c r="I15" s="45" t="str">
        <f>L12</f>
        <v>:</v>
      </c>
      <c r="J15" s="46">
        <f>K12</f>
        <v>10</v>
      </c>
      <c r="K15" s="79"/>
      <c r="L15" s="80"/>
      <c r="M15" s="81"/>
      <c r="N15" s="76"/>
      <c r="O15" s="83"/>
      <c r="P15" s="85"/>
      <c r="Q15" s="87"/>
      <c r="R15" s="64"/>
      <c r="S15" s="1">
        <f>SUM(H14:H15)</f>
        <v>17</v>
      </c>
      <c r="T15" s="1">
        <f>SUM(J14:J15)</f>
        <v>18</v>
      </c>
      <c r="U15" s="1">
        <f>S15-T15</f>
        <v>-1</v>
      </c>
    </row>
    <row r="16" spans="15:17" ht="12.75">
      <c r="O16" s="12">
        <f>SUM(O5,O8,O11,O14)</f>
        <v>204</v>
      </c>
      <c r="P16" s="12"/>
      <c r="Q16" s="12">
        <f>SUM(Q5,Q8,Q11,Q14)</f>
        <v>204</v>
      </c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</sheetData>
  <mergeCells count="34">
    <mergeCell ref="K13:M15"/>
    <mergeCell ref="R10:R12"/>
    <mergeCell ref="O14:O15"/>
    <mergeCell ref="P14:P15"/>
    <mergeCell ref="Q14:Q15"/>
    <mergeCell ref="N10:N12"/>
    <mergeCell ref="A1:R1"/>
    <mergeCell ref="O3:Q3"/>
    <mergeCell ref="A7:A9"/>
    <mergeCell ref="A13:A15"/>
    <mergeCell ref="R13:R15"/>
    <mergeCell ref="B3:D3"/>
    <mergeCell ref="B4:D6"/>
    <mergeCell ref="N13:N15"/>
    <mergeCell ref="A10:A12"/>
    <mergeCell ref="K3:M3"/>
    <mergeCell ref="H10:J12"/>
    <mergeCell ref="N7:N9"/>
    <mergeCell ref="A4:A6"/>
    <mergeCell ref="E7:G9"/>
    <mergeCell ref="E3:G3"/>
    <mergeCell ref="H3:J3"/>
    <mergeCell ref="R4:R6"/>
    <mergeCell ref="P8:P9"/>
    <mergeCell ref="Q8:Q9"/>
    <mergeCell ref="N4:N6"/>
    <mergeCell ref="R7:R9"/>
    <mergeCell ref="O8:O9"/>
    <mergeCell ref="O5:O6"/>
    <mergeCell ref="P5:P6"/>
    <mergeCell ref="Q5:Q6"/>
    <mergeCell ref="O11:O12"/>
    <mergeCell ref="P11:P12"/>
    <mergeCell ref="Q11:Q1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4" sqref="A14"/>
    </sheetView>
  </sheetViews>
  <sheetFormatPr defaultColWidth="9.00390625" defaultRowHeight="12.75"/>
  <cols>
    <col min="1" max="1" width="13.00390625" style="1" customWidth="1"/>
    <col min="2" max="2" width="5.75390625" style="1" customWidth="1"/>
    <col min="3" max="3" width="1.625" style="1" customWidth="1"/>
    <col min="4" max="5" width="5.75390625" style="1" customWidth="1"/>
    <col min="6" max="6" width="1.625" style="1" customWidth="1"/>
    <col min="7" max="8" width="5.75390625" style="1" customWidth="1"/>
    <col min="9" max="9" width="1.625" style="1" customWidth="1"/>
    <col min="10" max="10" width="5.75390625" style="1" customWidth="1"/>
    <col min="11" max="11" width="7.125" style="1" customWidth="1"/>
    <col min="12" max="12" width="4.625" style="1" bestFit="1" customWidth="1"/>
    <col min="13" max="13" width="1.625" style="1" customWidth="1"/>
    <col min="14" max="14" width="4.375" style="1" customWidth="1"/>
    <col min="15" max="15" width="7.125" style="1" customWidth="1"/>
    <col min="16" max="17" width="3.375" style="1" bestFit="1" customWidth="1"/>
    <col min="18" max="16384" width="9.25390625" style="1" customWidth="1"/>
  </cols>
  <sheetData>
    <row r="1" spans="1:15" ht="23.25">
      <c r="A1" s="88" t="s">
        <v>58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ht="6.75" customHeight="1" thickBot="1"/>
    <row r="3" spans="1:15" ht="68.25" customHeight="1" thickBot="1">
      <c r="A3" s="2"/>
      <c r="B3" s="65" t="str">
        <f>A4</f>
        <v>SK Šacung Benešov B</v>
      </c>
      <c r="C3" s="66"/>
      <c r="D3" s="67"/>
      <c r="E3" s="93" t="str">
        <f>A7</f>
        <v>TJ Spartak Čelákovice</v>
      </c>
      <c r="F3" s="66"/>
      <c r="G3" s="67"/>
      <c r="H3" s="66" t="str">
        <f>A10</f>
        <v>Žatec</v>
      </c>
      <c r="I3" s="66"/>
      <c r="J3" s="66"/>
      <c r="K3" s="10" t="s">
        <v>0</v>
      </c>
      <c r="L3" s="89" t="s">
        <v>3</v>
      </c>
      <c r="M3" s="90"/>
      <c r="N3" s="91"/>
      <c r="O3" s="11" t="s">
        <v>1</v>
      </c>
    </row>
    <row r="4" spans="1:15" ht="29.25" customHeight="1">
      <c r="A4" s="59" t="s">
        <v>43</v>
      </c>
      <c r="B4" s="68" t="s">
        <v>36</v>
      </c>
      <c r="C4" s="69"/>
      <c r="D4" s="69"/>
      <c r="E4" s="8">
        <f>IF(E5&gt;G5,1,0)+IF(E6&gt;G6,1,0)</f>
        <v>2</v>
      </c>
      <c r="F4" s="9" t="str">
        <f>IF(ISBLANK(E4),"",":")</f>
        <v>:</v>
      </c>
      <c r="G4" s="7">
        <f>IF(E5&lt;G5,1,0)+IF(E6&lt;G6,1,0)</f>
        <v>0</v>
      </c>
      <c r="H4" s="8">
        <f>IF(H5&gt;J5,1,0)+IF(H6&gt;J6,1,0)</f>
        <v>2</v>
      </c>
      <c r="I4" s="9" t="str">
        <f aca="true" t="shared" si="0" ref="I4:I9">IF(ISBLANK(H4),"",":")</f>
        <v>:</v>
      </c>
      <c r="J4" s="7">
        <f>IF(H5&lt;J5,1,0)+IF(H6&lt;J6,1,0)</f>
        <v>0</v>
      </c>
      <c r="K4" s="99">
        <f>SUM(E4,H4)</f>
        <v>4</v>
      </c>
      <c r="L4" s="30">
        <f>SUM(E4,H4)</f>
        <v>4</v>
      </c>
      <c r="M4" s="31" t="s">
        <v>2</v>
      </c>
      <c r="N4" s="32">
        <f>SUM(G4,J4)</f>
        <v>0</v>
      </c>
      <c r="O4" s="94">
        <v>1</v>
      </c>
    </row>
    <row r="5" spans="1:15" ht="15.75" customHeight="1">
      <c r="A5" s="60"/>
      <c r="B5" s="70"/>
      <c r="C5" s="71"/>
      <c r="D5" s="71"/>
      <c r="E5" s="33">
        <v>10</v>
      </c>
      <c r="F5" s="34" t="str">
        <f>IF(ISBLANK(E5),"",":")</f>
        <v>:</v>
      </c>
      <c r="G5" s="35">
        <v>8</v>
      </c>
      <c r="H5" s="33">
        <v>10</v>
      </c>
      <c r="I5" s="34" t="str">
        <f t="shared" si="0"/>
        <v>:</v>
      </c>
      <c r="J5" s="36">
        <v>8</v>
      </c>
      <c r="K5" s="75"/>
      <c r="L5" s="82">
        <f>SUM(E5:E6,H5:H6)</f>
        <v>40</v>
      </c>
      <c r="M5" s="97" t="s">
        <v>2</v>
      </c>
      <c r="N5" s="86">
        <f>SUM(G5:G6,J5:J6)</f>
        <v>29</v>
      </c>
      <c r="O5" s="95"/>
    </row>
    <row r="6" spans="1:15" ht="23.25" customHeight="1">
      <c r="A6" s="61"/>
      <c r="B6" s="72"/>
      <c r="C6" s="73"/>
      <c r="D6" s="73"/>
      <c r="E6" s="37">
        <v>10</v>
      </c>
      <c r="F6" s="38" t="str">
        <f>IF(ISBLANK(E6),"",":")</f>
        <v>:</v>
      </c>
      <c r="G6" s="39">
        <v>7</v>
      </c>
      <c r="H6" s="37">
        <v>10</v>
      </c>
      <c r="I6" s="38" t="str">
        <f t="shared" si="0"/>
        <v>:</v>
      </c>
      <c r="J6" s="40">
        <v>6</v>
      </c>
      <c r="K6" s="100"/>
      <c r="L6" s="102"/>
      <c r="M6" s="98"/>
      <c r="N6" s="92"/>
      <c r="O6" s="96"/>
    </row>
    <row r="7" spans="1:15" ht="29.25" customHeight="1">
      <c r="A7" s="59" t="s">
        <v>13</v>
      </c>
      <c r="B7" s="5">
        <f>G4</f>
        <v>0</v>
      </c>
      <c r="C7" s="4" t="str">
        <f>F4</f>
        <v>:</v>
      </c>
      <c r="D7" s="6">
        <f>E4</f>
        <v>2</v>
      </c>
      <c r="E7" s="68" t="str">
        <f>B4</f>
        <v>AUSTIN
CUP
2010</v>
      </c>
      <c r="F7" s="69"/>
      <c r="G7" s="69"/>
      <c r="H7" s="5">
        <f>IF(H8&gt;J8,1,0)+IF(H9&gt;J9,1,0)</f>
        <v>0</v>
      </c>
      <c r="I7" s="4" t="str">
        <f t="shared" si="0"/>
        <v>:</v>
      </c>
      <c r="J7" s="6">
        <f>IF(H8&lt;J8,1,0)+IF(H9&lt;J9,1,0)</f>
        <v>2</v>
      </c>
      <c r="K7" s="74">
        <f>SUM(B7,H7)</f>
        <v>0</v>
      </c>
      <c r="L7" s="41">
        <f>SUM(B7,H7)</f>
        <v>0</v>
      </c>
      <c r="M7" s="42" t="s">
        <v>2</v>
      </c>
      <c r="N7" s="43">
        <f>SUM(D7,J7)</f>
        <v>4</v>
      </c>
      <c r="O7" s="101">
        <v>3</v>
      </c>
    </row>
    <row r="8" spans="1:15" ht="15.75" customHeight="1">
      <c r="A8" s="60"/>
      <c r="B8" s="33">
        <f>G5</f>
        <v>8</v>
      </c>
      <c r="C8" s="34" t="str">
        <f>F5</f>
        <v>:</v>
      </c>
      <c r="D8" s="35">
        <f>E5</f>
        <v>10</v>
      </c>
      <c r="E8" s="70"/>
      <c r="F8" s="71"/>
      <c r="G8" s="71"/>
      <c r="H8" s="33">
        <v>8</v>
      </c>
      <c r="I8" s="34" t="str">
        <f t="shared" si="0"/>
        <v>:</v>
      </c>
      <c r="J8" s="35">
        <v>10</v>
      </c>
      <c r="K8" s="75"/>
      <c r="L8" s="82">
        <f>SUM(B8:B9,H8:H9)</f>
        <v>27</v>
      </c>
      <c r="M8" s="97" t="s">
        <v>2</v>
      </c>
      <c r="N8" s="86">
        <f>SUM(D8:D9,J8:J9)</f>
        <v>40</v>
      </c>
      <c r="O8" s="95"/>
    </row>
    <row r="9" spans="1:15" ht="23.25" customHeight="1">
      <c r="A9" s="61"/>
      <c r="B9" s="37">
        <f>G6</f>
        <v>7</v>
      </c>
      <c r="C9" s="38" t="str">
        <f>F6</f>
        <v>:</v>
      </c>
      <c r="D9" s="39">
        <f>E6</f>
        <v>10</v>
      </c>
      <c r="E9" s="72"/>
      <c r="F9" s="73"/>
      <c r="G9" s="73"/>
      <c r="H9" s="37">
        <v>4</v>
      </c>
      <c r="I9" s="38" t="str">
        <f t="shared" si="0"/>
        <v>:</v>
      </c>
      <c r="J9" s="40">
        <v>10</v>
      </c>
      <c r="K9" s="100"/>
      <c r="L9" s="102"/>
      <c r="M9" s="98"/>
      <c r="N9" s="92"/>
      <c r="O9" s="96"/>
    </row>
    <row r="10" spans="1:15" ht="29.25" customHeight="1">
      <c r="A10" s="59" t="s">
        <v>50</v>
      </c>
      <c r="B10" s="5">
        <f>J4</f>
        <v>0</v>
      </c>
      <c r="C10" s="4" t="str">
        <f>I4</f>
        <v>:</v>
      </c>
      <c r="D10" s="6">
        <f>H4</f>
        <v>2</v>
      </c>
      <c r="E10" s="5">
        <f>J7</f>
        <v>2</v>
      </c>
      <c r="F10" s="4" t="str">
        <f>I7</f>
        <v>:</v>
      </c>
      <c r="G10" s="6">
        <f>H7</f>
        <v>0</v>
      </c>
      <c r="H10" s="68" t="str">
        <f>E7</f>
        <v>AUSTIN
CUP
2010</v>
      </c>
      <c r="I10" s="69"/>
      <c r="J10" s="77"/>
      <c r="K10" s="74">
        <f>SUM(B10,E10)</f>
        <v>2</v>
      </c>
      <c r="L10" s="5">
        <f>SUM(B10,E10)</f>
        <v>2</v>
      </c>
      <c r="M10" s="4" t="s">
        <v>2</v>
      </c>
      <c r="N10" s="6">
        <f>SUM(D10,G10)</f>
        <v>2</v>
      </c>
      <c r="O10" s="62">
        <v>2</v>
      </c>
    </row>
    <row r="11" spans="1:15" ht="15.75" customHeight="1">
      <c r="A11" s="60"/>
      <c r="B11" s="33">
        <f>J5</f>
        <v>8</v>
      </c>
      <c r="C11" s="34" t="str">
        <f>I5</f>
        <v>:</v>
      </c>
      <c r="D11" s="35">
        <f>H5</f>
        <v>10</v>
      </c>
      <c r="E11" s="33">
        <f>J8</f>
        <v>10</v>
      </c>
      <c r="F11" s="34" t="str">
        <f>I8</f>
        <v>:</v>
      </c>
      <c r="G11" s="35">
        <f>H8</f>
        <v>8</v>
      </c>
      <c r="H11" s="70"/>
      <c r="I11" s="71"/>
      <c r="J11" s="78"/>
      <c r="K11" s="75"/>
      <c r="L11" s="82">
        <f>SUM(B11:B12,E11:E12)</f>
        <v>34</v>
      </c>
      <c r="M11" s="84" t="s">
        <v>2</v>
      </c>
      <c r="N11" s="86">
        <f>SUM(D11:D12,G11:G12)</f>
        <v>32</v>
      </c>
      <c r="O11" s="63"/>
    </row>
    <row r="12" spans="1:15" ht="23.25" customHeight="1" thickBot="1">
      <c r="A12" s="61"/>
      <c r="B12" s="44">
        <f>J6</f>
        <v>6</v>
      </c>
      <c r="C12" s="45" t="str">
        <f>I6</f>
        <v>:</v>
      </c>
      <c r="D12" s="46">
        <f>H6</f>
        <v>10</v>
      </c>
      <c r="E12" s="44">
        <f>J9</f>
        <v>10</v>
      </c>
      <c r="F12" s="45" t="str">
        <f>I9</f>
        <v>:</v>
      </c>
      <c r="G12" s="46">
        <f>H9</f>
        <v>4</v>
      </c>
      <c r="H12" s="79"/>
      <c r="I12" s="80"/>
      <c r="J12" s="81"/>
      <c r="K12" s="76"/>
      <c r="L12" s="83"/>
      <c r="M12" s="85"/>
      <c r="N12" s="87"/>
      <c r="O12" s="64"/>
    </row>
    <row r="13" spans="12:14" ht="12.75">
      <c r="L13" s="12">
        <f>SUM(L5,L8,L11)</f>
        <v>101</v>
      </c>
      <c r="M13" s="12"/>
      <c r="N13" s="12">
        <f>SUM(N5,N8,N11)</f>
        <v>101</v>
      </c>
    </row>
    <row r="14" spans="1:15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</sheetData>
  <mergeCells count="26">
    <mergeCell ref="A10:A12"/>
    <mergeCell ref="O10:O12"/>
    <mergeCell ref="B3:D3"/>
    <mergeCell ref="B4:D6"/>
    <mergeCell ref="K10:K12"/>
    <mergeCell ref="H3:J3"/>
    <mergeCell ref="H10:J12"/>
    <mergeCell ref="L11:L12"/>
    <mergeCell ref="M11:M12"/>
    <mergeCell ref="N11:N12"/>
    <mergeCell ref="A4:A6"/>
    <mergeCell ref="E7:G9"/>
    <mergeCell ref="A1:O1"/>
    <mergeCell ref="L3:N3"/>
    <mergeCell ref="A7:A9"/>
    <mergeCell ref="N5:N6"/>
    <mergeCell ref="E3:G3"/>
    <mergeCell ref="O4:O6"/>
    <mergeCell ref="M8:M9"/>
    <mergeCell ref="N8:N9"/>
    <mergeCell ref="K4:K6"/>
    <mergeCell ref="O7:O9"/>
    <mergeCell ref="L8:L9"/>
    <mergeCell ref="L5:L6"/>
    <mergeCell ref="M5:M6"/>
    <mergeCell ref="K7:K9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A17" sqref="A17"/>
    </sheetView>
  </sheetViews>
  <sheetFormatPr defaultColWidth="9.00390625" defaultRowHeight="12.75"/>
  <cols>
    <col min="1" max="1" width="13.00390625" style="1" customWidth="1"/>
    <col min="2" max="2" width="5.75390625" style="1" customWidth="1"/>
    <col min="3" max="3" width="1.625" style="1" customWidth="1"/>
    <col min="4" max="5" width="5.75390625" style="1" customWidth="1"/>
    <col min="6" max="6" width="1.625" style="1" customWidth="1"/>
    <col min="7" max="8" width="5.75390625" style="1" customWidth="1"/>
    <col min="9" max="9" width="1.625" style="1" customWidth="1"/>
    <col min="10" max="11" width="5.75390625" style="1" customWidth="1"/>
    <col min="12" max="12" width="1.625" style="1" customWidth="1"/>
    <col min="13" max="13" width="5.75390625" style="1" customWidth="1"/>
    <col min="14" max="14" width="7.125" style="1" customWidth="1"/>
    <col min="15" max="15" width="4.625" style="1" bestFit="1" customWidth="1"/>
    <col min="16" max="16" width="1.625" style="1" customWidth="1"/>
    <col min="17" max="17" width="4.375" style="1" customWidth="1"/>
    <col min="18" max="18" width="7.125" style="1" customWidth="1"/>
    <col min="19" max="20" width="3.375" style="1" bestFit="1" customWidth="1"/>
    <col min="21" max="16384" width="9.25390625" style="1" customWidth="1"/>
  </cols>
  <sheetData>
    <row r="1" spans="1:18" ht="23.25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ht="6.75" customHeight="1" thickBot="1"/>
    <row r="3" spans="1:18" ht="68.25" customHeight="1" thickBot="1">
      <c r="A3" s="2"/>
      <c r="B3" s="65" t="str">
        <f>A4</f>
        <v>SK Liapor WITTE Karlovy Vary A</v>
      </c>
      <c r="C3" s="66"/>
      <c r="D3" s="67"/>
      <c r="E3" s="93" t="str">
        <f>A7</f>
        <v>SK Šacung Benešov B</v>
      </c>
      <c r="F3" s="66"/>
      <c r="G3" s="67"/>
      <c r="H3" s="93" t="str">
        <f>A10</f>
        <v>TJ Spartak MSEM Přerov A</v>
      </c>
      <c r="I3" s="66"/>
      <c r="J3" s="67"/>
      <c r="K3" s="66" t="str">
        <f>A13</f>
        <v>Revúca</v>
      </c>
      <c r="L3" s="66"/>
      <c r="M3" s="66"/>
      <c r="N3" s="10" t="s">
        <v>0</v>
      </c>
      <c r="O3" s="89" t="s">
        <v>3</v>
      </c>
      <c r="P3" s="90"/>
      <c r="Q3" s="91"/>
      <c r="R3" s="11" t="s">
        <v>1</v>
      </c>
    </row>
    <row r="4" spans="1:18" ht="29.25" customHeight="1">
      <c r="A4" s="103" t="s">
        <v>42</v>
      </c>
      <c r="B4" s="68" t="s">
        <v>36</v>
      </c>
      <c r="C4" s="69"/>
      <c r="D4" s="69"/>
      <c r="E4" s="8">
        <f>IF(E5&gt;G5,1,0)+IF(E6&gt;G6,1,0)</f>
        <v>2</v>
      </c>
      <c r="F4" s="9" t="str">
        <f>IF(ISBLANK(E4),"",":")</f>
        <v>:</v>
      </c>
      <c r="G4" s="7">
        <f>IF(E5&lt;G5,1,0)+IF(E6&lt;G6,1,0)</f>
        <v>0</v>
      </c>
      <c r="H4" s="8">
        <f>IF(H5&gt;J5,1,0)+IF(H6&gt;J6,1,0)</f>
        <v>2</v>
      </c>
      <c r="I4" s="9" t="str">
        <f aca="true" t="shared" si="0" ref="I4:I9">IF(ISBLANK(H4),"",":")</f>
        <v>:</v>
      </c>
      <c r="J4" s="7">
        <f>IF(H5&lt;J5,1,0)+IF(H6&lt;J6,1,0)</f>
        <v>0</v>
      </c>
      <c r="K4" s="8">
        <f>IF(K5&gt;M5,1,0)+IF(K6&gt;M6,1,0)</f>
        <v>2</v>
      </c>
      <c r="L4" s="9" t="str">
        <f aca="true" t="shared" si="1" ref="L4:L12">IF(ISBLANK(K4),"",":")</f>
        <v>:</v>
      </c>
      <c r="M4" s="7">
        <f>IF(K5&lt;M5,1,0)+IF(K6&lt;M6,1,0)</f>
        <v>0</v>
      </c>
      <c r="N4" s="99">
        <f>SUM(E4,H4,K4)</f>
        <v>6</v>
      </c>
      <c r="O4" s="30">
        <f>SUM(E4,H4,K4)</f>
        <v>6</v>
      </c>
      <c r="P4" s="31" t="s">
        <v>2</v>
      </c>
      <c r="Q4" s="32">
        <f>SUM(G4,J4,M4)</f>
        <v>0</v>
      </c>
      <c r="R4" s="94">
        <v>1</v>
      </c>
    </row>
    <row r="5" spans="1:18" ht="15.75" customHeight="1">
      <c r="A5" s="60"/>
      <c r="B5" s="70"/>
      <c r="C5" s="71"/>
      <c r="D5" s="71"/>
      <c r="E5" s="33">
        <v>10</v>
      </c>
      <c r="F5" s="34" t="str">
        <f>IF(ISBLANK(E5),"",":")</f>
        <v>:</v>
      </c>
      <c r="G5" s="35">
        <v>9</v>
      </c>
      <c r="H5" s="33">
        <v>10</v>
      </c>
      <c r="I5" s="34" t="str">
        <f t="shared" si="0"/>
        <v>:</v>
      </c>
      <c r="J5" s="35">
        <v>8</v>
      </c>
      <c r="K5" s="33">
        <v>10</v>
      </c>
      <c r="L5" s="34" t="str">
        <f t="shared" si="1"/>
        <v>:</v>
      </c>
      <c r="M5" s="36">
        <v>2</v>
      </c>
      <c r="N5" s="75"/>
      <c r="O5" s="82">
        <f>SUM(E5:E6,H5:H6,K5:K6)</f>
        <v>60</v>
      </c>
      <c r="P5" s="97" t="s">
        <v>2</v>
      </c>
      <c r="Q5" s="86">
        <f>SUM(G5:G6,J5:J6,M5:M6)</f>
        <v>40</v>
      </c>
      <c r="R5" s="95"/>
    </row>
    <row r="6" spans="1:18" ht="23.25" customHeight="1">
      <c r="A6" s="61"/>
      <c r="B6" s="72"/>
      <c r="C6" s="73"/>
      <c r="D6" s="73"/>
      <c r="E6" s="37">
        <v>10</v>
      </c>
      <c r="F6" s="38" t="str">
        <f>IF(ISBLANK(E6),"",":")</f>
        <v>:</v>
      </c>
      <c r="G6" s="39">
        <v>9</v>
      </c>
      <c r="H6" s="37">
        <v>10</v>
      </c>
      <c r="I6" s="38" t="str">
        <f t="shared" si="0"/>
        <v>:</v>
      </c>
      <c r="J6" s="39">
        <v>6</v>
      </c>
      <c r="K6" s="37">
        <v>10</v>
      </c>
      <c r="L6" s="38" t="str">
        <f t="shared" si="1"/>
        <v>:</v>
      </c>
      <c r="M6" s="40">
        <v>6</v>
      </c>
      <c r="N6" s="100"/>
      <c r="O6" s="102"/>
      <c r="P6" s="98"/>
      <c r="Q6" s="92"/>
      <c r="R6" s="96"/>
    </row>
    <row r="7" spans="1:18" ht="29.25" customHeight="1">
      <c r="A7" s="59" t="s">
        <v>43</v>
      </c>
      <c r="B7" s="5">
        <f>G4</f>
        <v>0</v>
      </c>
      <c r="C7" s="4" t="str">
        <f>F4</f>
        <v>:</v>
      </c>
      <c r="D7" s="6">
        <f>E4</f>
        <v>2</v>
      </c>
      <c r="E7" s="68" t="str">
        <f>B4</f>
        <v>AUSTIN
CUP
2010</v>
      </c>
      <c r="F7" s="69"/>
      <c r="G7" s="69"/>
      <c r="H7" s="5">
        <f>IF(H8&gt;J8,1,0)+IF(H9&gt;J9,1,0)</f>
        <v>2</v>
      </c>
      <c r="I7" s="4" t="str">
        <f t="shared" si="0"/>
        <v>:</v>
      </c>
      <c r="J7" s="6">
        <f>IF(H8&lt;J8,1,0)+IF(H9&lt;J9,1,0)</f>
        <v>0</v>
      </c>
      <c r="K7" s="5">
        <f>IF(K8&gt;M8,1,0)+IF(K9&gt;M9,1,0)</f>
        <v>1</v>
      </c>
      <c r="L7" s="4" t="str">
        <f t="shared" si="1"/>
        <v>:</v>
      </c>
      <c r="M7" s="6">
        <f>IF(K8&lt;M8,1,0)+IF(K9&lt;M9,1,0)</f>
        <v>1</v>
      </c>
      <c r="N7" s="74">
        <f>SUM(B7,H7,K7)</f>
        <v>3</v>
      </c>
      <c r="O7" s="41">
        <f>SUM(B7,H7,K7)</f>
        <v>3</v>
      </c>
      <c r="P7" s="42" t="s">
        <v>2</v>
      </c>
      <c r="Q7" s="43">
        <f>SUM(D7,J7,M7)</f>
        <v>3</v>
      </c>
      <c r="R7" s="101">
        <v>2</v>
      </c>
    </row>
    <row r="8" spans="1:18" ht="15.75" customHeight="1">
      <c r="A8" s="60"/>
      <c r="B8" s="33">
        <f>G5</f>
        <v>9</v>
      </c>
      <c r="C8" s="34" t="str">
        <f>F5</f>
        <v>:</v>
      </c>
      <c r="D8" s="35">
        <f>E5</f>
        <v>10</v>
      </c>
      <c r="E8" s="70"/>
      <c r="F8" s="71"/>
      <c r="G8" s="71"/>
      <c r="H8" s="33">
        <v>10</v>
      </c>
      <c r="I8" s="34" t="str">
        <f t="shared" si="0"/>
        <v>:</v>
      </c>
      <c r="J8" s="35">
        <v>7</v>
      </c>
      <c r="K8" s="33">
        <v>10</v>
      </c>
      <c r="L8" s="34" t="str">
        <f t="shared" si="1"/>
        <v>:</v>
      </c>
      <c r="M8" s="35">
        <v>9</v>
      </c>
      <c r="N8" s="75"/>
      <c r="O8" s="82">
        <f>SUM(B8:B9,H8:H9,K8:K9)</f>
        <v>56</v>
      </c>
      <c r="P8" s="97" t="s">
        <v>2</v>
      </c>
      <c r="Q8" s="86">
        <f>SUM(D8:D9,J8:J9,M8:M9)</f>
        <v>52</v>
      </c>
      <c r="R8" s="95"/>
    </row>
    <row r="9" spans="1:18" ht="23.25" customHeight="1">
      <c r="A9" s="61"/>
      <c r="B9" s="37">
        <f>G6</f>
        <v>9</v>
      </c>
      <c r="C9" s="38" t="str">
        <f>F6</f>
        <v>:</v>
      </c>
      <c r="D9" s="39">
        <f>E6</f>
        <v>10</v>
      </c>
      <c r="E9" s="72"/>
      <c r="F9" s="73"/>
      <c r="G9" s="73"/>
      <c r="H9" s="37">
        <v>10</v>
      </c>
      <c r="I9" s="38" t="str">
        <f t="shared" si="0"/>
        <v>:</v>
      </c>
      <c r="J9" s="39">
        <v>6</v>
      </c>
      <c r="K9" s="37">
        <v>8</v>
      </c>
      <c r="L9" s="38" t="str">
        <f t="shared" si="1"/>
        <v>:</v>
      </c>
      <c r="M9" s="40">
        <v>10</v>
      </c>
      <c r="N9" s="100"/>
      <c r="O9" s="102"/>
      <c r="P9" s="98"/>
      <c r="Q9" s="92"/>
      <c r="R9" s="96"/>
    </row>
    <row r="10" spans="1:18" ht="29.25" customHeight="1">
      <c r="A10" s="59" t="s">
        <v>44</v>
      </c>
      <c r="B10" s="5">
        <f>J4</f>
        <v>0</v>
      </c>
      <c r="C10" s="4" t="str">
        <f>I4</f>
        <v>:</v>
      </c>
      <c r="D10" s="6">
        <f>H4</f>
        <v>2</v>
      </c>
      <c r="E10" s="5">
        <f>J7</f>
        <v>0</v>
      </c>
      <c r="F10" s="4" t="str">
        <f>I7</f>
        <v>:</v>
      </c>
      <c r="G10" s="6">
        <f>H7</f>
        <v>2</v>
      </c>
      <c r="H10" s="68" t="str">
        <f>E7</f>
        <v>AUSTIN
CUP
2010</v>
      </c>
      <c r="I10" s="69"/>
      <c r="J10" s="69"/>
      <c r="K10" s="5">
        <f>IF(K11&gt;M11,1,0)+IF(K12&gt;M12,1,0)</f>
        <v>2</v>
      </c>
      <c r="L10" s="4" t="str">
        <f t="shared" si="1"/>
        <v>:</v>
      </c>
      <c r="M10" s="6">
        <f>IF(K11&lt;M11,1,0)+IF(K12&lt;M12,1,0)</f>
        <v>0</v>
      </c>
      <c r="N10" s="74">
        <f>SUM(B10,E10,K10)</f>
        <v>2</v>
      </c>
      <c r="O10" s="5">
        <f>SUM(B10,E10,K10)</f>
        <v>2</v>
      </c>
      <c r="P10" s="4" t="s">
        <v>2</v>
      </c>
      <c r="Q10" s="6">
        <f>SUM(D10,G10,M10)</f>
        <v>4</v>
      </c>
      <c r="R10" s="62">
        <v>3</v>
      </c>
    </row>
    <row r="11" spans="1:18" ht="15.75" customHeight="1">
      <c r="A11" s="60"/>
      <c r="B11" s="33">
        <f>J5</f>
        <v>8</v>
      </c>
      <c r="C11" s="34" t="str">
        <f>I5</f>
        <v>:</v>
      </c>
      <c r="D11" s="35">
        <f>H5</f>
        <v>10</v>
      </c>
      <c r="E11" s="33">
        <f>J8</f>
        <v>7</v>
      </c>
      <c r="F11" s="34" t="str">
        <f>I8</f>
        <v>:</v>
      </c>
      <c r="G11" s="35">
        <f>H8</f>
        <v>10</v>
      </c>
      <c r="H11" s="70"/>
      <c r="I11" s="71"/>
      <c r="J11" s="71"/>
      <c r="K11" s="33">
        <v>10</v>
      </c>
      <c r="L11" s="34" t="str">
        <f t="shared" si="1"/>
        <v>:</v>
      </c>
      <c r="M11" s="35">
        <v>6</v>
      </c>
      <c r="N11" s="75"/>
      <c r="O11" s="82">
        <f>SUM(B11:B12,E11:E12,K11:K12)</f>
        <v>47</v>
      </c>
      <c r="P11" s="97" t="s">
        <v>2</v>
      </c>
      <c r="Q11" s="86">
        <f>SUM(D11:D12,G11:G12,M11:M12)</f>
        <v>51</v>
      </c>
      <c r="R11" s="63"/>
    </row>
    <row r="12" spans="1:18" ht="23.25" customHeight="1">
      <c r="A12" s="61"/>
      <c r="B12" s="37">
        <f>J6</f>
        <v>6</v>
      </c>
      <c r="C12" s="38" t="str">
        <f>I6</f>
        <v>:</v>
      </c>
      <c r="D12" s="39">
        <f>H6</f>
        <v>10</v>
      </c>
      <c r="E12" s="37">
        <f>J9</f>
        <v>6</v>
      </c>
      <c r="F12" s="38" t="str">
        <f>I9</f>
        <v>:</v>
      </c>
      <c r="G12" s="39">
        <f>H9</f>
        <v>10</v>
      </c>
      <c r="H12" s="72"/>
      <c r="I12" s="73"/>
      <c r="J12" s="73"/>
      <c r="K12" s="37">
        <v>10</v>
      </c>
      <c r="L12" s="38" t="str">
        <f t="shared" si="1"/>
        <v>:</v>
      </c>
      <c r="M12" s="39">
        <v>5</v>
      </c>
      <c r="N12" s="100"/>
      <c r="O12" s="102"/>
      <c r="P12" s="98"/>
      <c r="Q12" s="92"/>
      <c r="R12" s="105"/>
    </row>
    <row r="13" spans="1:18" ht="29.25" customHeight="1">
      <c r="A13" s="59" t="s">
        <v>45</v>
      </c>
      <c r="B13" s="5">
        <f>M4</f>
        <v>0</v>
      </c>
      <c r="C13" s="4" t="str">
        <f>L4</f>
        <v>:</v>
      </c>
      <c r="D13" s="6">
        <f>K4</f>
        <v>2</v>
      </c>
      <c r="E13" s="5">
        <f>M7</f>
        <v>1</v>
      </c>
      <c r="F13" s="4" t="str">
        <f>L7</f>
        <v>:</v>
      </c>
      <c r="G13" s="6">
        <f>K7</f>
        <v>1</v>
      </c>
      <c r="H13" s="5">
        <f>M10</f>
        <v>0</v>
      </c>
      <c r="I13" s="4" t="str">
        <f>L10</f>
        <v>:</v>
      </c>
      <c r="J13" s="6">
        <f>K10</f>
        <v>2</v>
      </c>
      <c r="K13" s="68" t="str">
        <f>H10</f>
        <v>AUSTIN
CUP
2010</v>
      </c>
      <c r="L13" s="69"/>
      <c r="M13" s="77"/>
      <c r="N13" s="74">
        <f>SUM(B13,E13,H13)</f>
        <v>1</v>
      </c>
      <c r="O13" s="5">
        <f>SUM(B13,E13,H13)</f>
        <v>1</v>
      </c>
      <c r="P13" s="4" t="s">
        <v>2</v>
      </c>
      <c r="Q13" s="6">
        <f>SUM(D13,G13,J13)</f>
        <v>5</v>
      </c>
      <c r="R13" s="62">
        <v>4</v>
      </c>
    </row>
    <row r="14" spans="1:18" ht="15.75" customHeight="1">
      <c r="A14" s="60"/>
      <c r="B14" s="33">
        <f>M5</f>
        <v>2</v>
      </c>
      <c r="C14" s="34" t="str">
        <f>L5</f>
        <v>:</v>
      </c>
      <c r="D14" s="35">
        <f>K5</f>
        <v>10</v>
      </c>
      <c r="E14" s="33">
        <f>M8</f>
        <v>9</v>
      </c>
      <c r="F14" s="34" t="str">
        <f>L8</f>
        <v>:</v>
      </c>
      <c r="G14" s="35">
        <f>K8</f>
        <v>10</v>
      </c>
      <c r="H14" s="33">
        <f>M11</f>
        <v>6</v>
      </c>
      <c r="I14" s="34" t="str">
        <f>L11</f>
        <v>:</v>
      </c>
      <c r="J14" s="35">
        <f>K11</f>
        <v>10</v>
      </c>
      <c r="K14" s="70"/>
      <c r="L14" s="71"/>
      <c r="M14" s="78"/>
      <c r="N14" s="75"/>
      <c r="O14" s="82">
        <f>SUM(B14:B15,E14:E15,H14:H15)</f>
        <v>38</v>
      </c>
      <c r="P14" s="84" t="s">
        <v>2</v>
      </c>
      <c r="Q14" s="86">
        <f>SUM(D14:D15,G14:G15,J14:J15)</f>
        <v>58</v>
      </c>
      <c r="R14" s="63"/>
    </row>
    <row r="15" spans="1:18" ht="23.25" customHeight="1" thickBot="1">
      <c r="A15" s="104"/>
      <c r="B15" s="44">
        <f>M6</f>
        <v>6</v>
      </c>
      <c r="C15" s="45" t="str">
        <f>L6</f>
        <v>:</v>
      </c>
      <c r="D15" s="46">
        <f>K6</f>
        <v>10</v>
      </c>
      <c r="E15" s="44">
        <f>M9</f>
        <v>10</v>
      </c>
      <c r="F15" s="45" t="str">
        <f>L9</f>
        <v>:</v>
      </c>
      <c r="G15" s="46">
        <f>K9</f>
        <v>8</v>
      </c>
      <c r="H15" s="44">
        <f>M12</f>
        <v>5</v>
      </c>
      <c r="I15" s="45" t="str">
        <f>L12</f>
        <v>:</v>
      </c>
      <c r="J15" s="46">
        <f>K12</f>
        <v>10</v>
      </c>
      <c r="K15" s="79"/>
      <c r="L15" s="80"/>
      <c r="M15" s="81"/>
      <c r="N15" s="76"/>
      <c r="O15" s="83"/>
      <c r="P15" s="85"/>
      <c r="Q15" s="87"/>
      <c r="R15" s="64"/>
    </row>
    <row r="16" spans="15:17" ht="12.75">
      <c r="O16" s="12">
        <f>SUM(O5,O8,O11,O14)</f>
        <v>201</v>
      </c>
      <c r="P16" s="12"/>
      <c r="Q16" s="12">
        <f>SUM(Q5,Q8,Q11,Q14)</f>
        <v>201</v>
      </c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</sheetData>
  <mergeCells count="34">
    <mergeCell ref="Q5:Q6"/>
    <mergeCell ref="O11:O12"/>
    <mergeCell ref="P11:P12"/>
    <mergeCell ref="Q11:Q12"/>
    <mergeCell ref="E3:G3"/>
    <mergeCell ref="H3:J3"/>
    <mergeCell ref="R4:R6"/>
    <mergeCell ref="P8:P9"/>
    <mergeCell ref="Q8:Q9"/>
    <mergeCell ref="N4:N6"/>
    <mergeCell ref="R7:R9"/>
    <mergeCell ref="O8:O9"/>
    <mergeCell ref="O5:O6"/>
    <mergeCell ref="P5:P6"/>
    <mergeCell ref="H10:J12"/>
    <mergeCell ref="N7:N9"/>
    <mergeCell ref="A4:A6"/>
    <mergeCell ref="E7:G9"/>
    <mergeCell ref="A1:R1"/>
    <mergeCell ref="O3:Q3"/>
    <mergeCell ref="A7:A9"/>
    <mergeCell ref="A13:A15"/>
    <mergeCell ref="R13:R15"/>
    <mergeCell ref="B3:D3"/>
    <mergeCell ref="B4:D6"/>
    <mergeCell ref="N13:N15"/>
    <mergeCell ref="A10:A12"/>
    <mergeCell ref="K3:M3"/>
    <mergeCell ref="K13:M15"/>
    <mergeCell ref="R10:R12"/>
    <mergeCell ref="O14:O15"/>
    <mergeCell ref="P14:P15"/>
    <mergeCell ref="Q14:Q15"/>
    <mergeCell ref="N10:N1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A17" sqref="A17"/>
    </sheetView>
  </sheetViews>
  <sheetFormatPr defaultColWidth="9.00390625" defaultRowHeight="12.75"/>
  <cols>
    <col min="1" max="1" width="13.00390625" style="1" customWidth="1"/>
    <col min="2" max="2" width="5.75390625" style="1" customWidth="1"/>
    <col min="3" max="3" width="1.625" style="1" customWidth="1"/>
    <col min="4" max="5" width="5.75390625" style="1" customWidth="1"/>
    <col min="6" max="6" width="1.625" style="1" customWidth="1"/>
    <col min="7" max="8" width="5.75390625" style="1" customWidth="1"/>
    <col min="9" max="9" width="1.625" style="1" customWidth="1"/>
    <col min="10" max="11" width="5.75390625" style="1" customWidth="1"/>
    <col min="12" max="12" width="1.625" style="1" customWidth="1"/>
    <col min="13" max="13" width="5.75390625" style="1" customWidth="1"/>
    <col min="14" max="14" width="7.125" style="1" customWidth="1"/>
    <col min="15" max="15" width="4.625" style="1" bestFit="1" customWidth="1"/>
    <col min="16" max="16" width="1.625" style="1" customWidth="1"/>
    <col min="17" max="17" width="4.375" style="1" customWidth="1"/>
    <col min="18" max="18" width="7.125" style="1" customWidth="1"/>
    <col min="19" max="20" width="3.375" style="1" bestFit="1" customWidth="1"/>
    <col min="21" max="16384" width="9.25390625" style="1" customWidth="1"/>
  </cols>
  <sheetData>
    <row r="1" spans="1:18" ht="23.25">
      <c r="A1" s="88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ht="6.75" customHeight="1" thickBot="1"/>
    <row r="3" spans="1:18" ht="68.25" customHeight="1" thickBot="1">
      <c r="A3" s="2"/>
      <c r="B3" s="65" t="str">
        <f>A4</f>
        <v>SK Šacung Benešov 
A</v>
      </c>
      <c r="C3" s="66"/>
      <c r="D3" s="67"/>
      <c r="E3" s="93" t="str">
        <f>A7</f>
        <v>TJ Spartak Čelákovice</v>
      </c>
      <c r="F3" s="66"/>
      <c r="G3" s="67"/>
      <c r="H3" s="93" t="str">
        <f>A10</f>
        <v>TJ Slavoj Český Brod</v>
      </c>
      <c r="I3" s="66"/>
      <c r="J3" s="67"/>
      <c r="K3" s="66" t="str">
        <f>A13</f>
        <v>Juniorská reprezentace ČR</v>
      </c>
      <c r="L3" s="66"/>
      <c r="M3" s="66"/>
      <c r="N3" s="10" t="s">
        <v>0</v>
      </c>
      <c r="O3" s="89" t="s">
        <v>3</v>
      </c>
      <c r="P3" s="90"/>
      <c r="Q3" s="91"/>
      <c r="R3" s="11" t="s">
        <v>1</v>
      </c>
    </row>
    <row r="4" spans="1:18" ht="29.25" customHeight="1">
      <c r="A4" s="103" t="s">
        <v>47</v>
      </c>
      <c r="B4" s="68" t="s">
        <v>36</v>
      </c>
      <c r="C4" s="69"/>
      <c r="D4" s="69"/>
      <c r="E4" s="8">
        <f>IF(E5&gt;G5,1,0)+IF(E6&gt;G6,1,0)</f>
        <v>2</v>
      </c>
      <c r="F4" s="9" t="str">
        <f>IF(ISBLANK(E4),"",":")</f>
        <v>:</v>
      </c>
      <c r="G4" s="7">
        <f>IF(E5&lt;G5,1,0)+IF(E6&lt;G6,1,0)</f>
        <v>0</v>
      </c>
      <c r="H4" s="8">
        <f>IF(H5&gt;J5,1,0)+IF(H6&gt;J6,1,0)</f>
        <v>2</v>
      </c>
      <c r="I4" s="9" t="str">
        <f aca="true" t="shared" si="0" ref="I4:I9">IF(ISBLANK(H4),"",":")</f>
        <v>:</v>
      </c>
      <c r="J4" s="7">
        <f>IF(H5&lt;J5,1,0)+IF(H6&lt;J6,1,0)</f>
        <v>0</v>
      </c>
      <c r="K4" s="8">
        <f>IF(K5&gt;M5,1,0)+IF(K6&gt;M6,1,0)</f>
        <v>1</v>
      </c>
      <c r="L4" s="9" t="str">
        <f aca="true" t="shared" si="1" ref="L4:L12">IF(ISBLANK(K4),"",":")</f>
        <v>:</v>
      </c>
      <c r="M4" s="7">
        <f>IF(K5&lt;M5,1,0)+IF(K6&lt;M6,1,0)</f>
        <v>1</v>
      </c>
      <c r="N4" s="99">
        <f>SUM(E4,H4,K4)</f>
        <v>5</v>
      </c>
      <c r="O4" s="30">
        <f>SUM(E4,H4,K4)</f>
        <v>5</v>
      </c>
      <c r="P4" s="31" t="s">
        <v>2</v>
      </c>
      <c r="Q4" s="32">
        <f>SUM(G4,J4,M4)</f>
        <v>1</v>
      </c>
      <c r="R4" s="94">
        <v>1</v>
      </c>
    </row>
    <row r="5" spans="1:18" ht="15.75" customHeight="1">
      <c r="A5" s="60"/>
      <c r="B5" s="70"/>
      <c r="C5" s="71"/>
      <c r="D5" s="71"/>
      <c r="E5" s="33">
        <v>10</v>
      </c>
      <c r="F5" s="34" t="str">
        <f>IF(ISBLANK(E5),"",":")</f>
        <v>:</v>
      </c>
      <c r="G5" s="35">
        <v>5</v>
      </c>
      <c r="H5" s="33">
        <v>10</v>
      </c>
      <c r="I5" s="34" t="str">
        <f t="shared" si="0"/>
        <v>:</v>
      </c>
      <c r="J5" s="35">
        <v>4</v>
      </c>
      <c r="K5" s="33">
        <v>10</v>
      </c>
      <c r="L5" s="34" t="str">
        <f t="shared" si="1"/>
        <v>:</v>
      </c>
      <c r="M5" s="36">
        <v>5</v>
      </c>
      <c r="N5" s="75"/>
      <c r="O5" s="82">
        <f>SUM(E5:E6,H5:H6,K5:K6)</f>
        <v>59</v>
      </c>
      <c r="P5" s="97" t="s">
        <v>2</v>
      </c>
      <c r="Q5" s="86">
        <f>SUM(G5:G6,J5:J6,M5:M6)</f>
        <v>33</v>
      </c>
      <c r="R5" s="95"/>
    </row>
    <row r="6" spans="1:18" ht="23.25" customHeight="1">
      <c r="A6" s="61"/>
      <c r="B6" s="72"/>
      <c r="C6" s="73"/>
      <c r="D6" s="73"/>
      <c r="E6" s="37">
        <v>10</v>
      </c>
      <c r="F6" s="38" t="str">
        <f>IF(ISBLANK(E6),"",":")</f>
        <v>:</v>
      </c>
      <c r="G6" s="39">
        <v>2</v>
      </c>
      <c r="H6" s="37">
        <v>10</v>
      </c>
      <c r="I6" s="38" t="str">
        <f t="shared" si="0"/>
        <v>:</v>
      </c>
      <c r="J6" s="39">
        <v>7</v>
      </c>
      <c r="K6" s="37">
        <v>9</v>
      </c>
      <c r="L6" s="38" t="str">
        <f t="shared" si="1"/>
        <v>:</v>
      </c>
      <c r="M6" s="40">
        <v>10</v>
      </c>
      <c r="N6" s="100"/>
      <c r="O6" s="102"/>
      <c r="P6" s="98"/>
      <c r="Q6" s="92"/>
      <c r="R6" s="96"/>
    </row>
    <row r="7" spans="1:18" ht="29.25" customHeight="1">
      <c r="A7" s="59" t="s">
        <v>13</v>
      </c>
      <c r="B7" s="5">
        <f>G4</f>
        <v>0</v>
      </c>
      <c r="C7" s="4" t="str">
        <f>F4</f>
        <v>:</v>
      </c>
      <c r="D7" s="6">
        <f>E4</f>
        <v>2</v>
      </c>
      <c r="E7" s="68" t="str">
        <f>B4</f>
        <v>AUSTIN
CUP
2010</v>
      </c>
      <c r="F7" s="69"/>
      <c r="G7" s="69"/>
      <c r="H7" s="5">
        <f>IF(H8&gt;J8,1,0)+IF(H9&gt;J9,1,0)</f>
        <v>2</v>
      </c>
      <c r="I7" s="4" t="str">
        <f t="shared" si="0"/>
        <v>:</v>
      </c>
      <c r="J7" s="6">
        <f>IF(H8&lt;J8,1,0)+IF(H9&lt;J9,1,0)</f>
        <v>0</v>
      </c>
      <c r="K7" s="5">
        <f>IF(K8&gt;M8,1,0)+IF(K9&gt;M9,1,0)</f>
        <v>2</v>
      </c>
      <c r="L7" s="4" t="str">
        <f t="shared" si="1"/>
        <v>:</v>
      </c>
      <c r="M7" s="6">
        <f>IF(K8&lt;M8,1,0)+IF(K9&lt;M9,1,0)</f>
        <v>0</v>
      </c>
      <c r="N7" s="74">
        <f>SUM(B7,H7,K7)</f>
        <v>4</v>
      </c>
      <c r="O7" s="41">
        <f>SUM(B7,H7,K7)</f>
        <v>4</v>
      </c>
      <c r="P7" s="42" t="s">
        <v>2</v>
      </c>
      <c r="Q7" s="43">
        <f>SUM(D7,J7,M7)</f>
        <v>2</v>
      </c>
      <c r="R7" s="101">
        <v>2</v>
      </c>
    </row>
    <row r="8" spans="1:18" ht="15.75" customHeight="1">
      <c r="A8" s="60"/>
      <c r="B8" s="33">
        <f>G5</f>
        <v>5</v>
      </c>
      <c r="C8" s="34" t="str">
        <f>F5</f>
        <v>:</v>
      </c>
      <c r="D8" s="35">
        <f>E5</f>
        <v>10</v>
      </c>
      <c r="E8" s="70"/>
      <c r="F8" s="71"/>
      <c r="G8" s="71"/>
      <c r="H8" s="33">
        <v>10</v>
      </c>
      <c r="I8" s="34" t="str">
        <f t="shared" si="0"/>
        <v>:</v>
      </c>
      <c r="J8" s="35">
        <v>7</v>
      </c>
      <c r="K8" s="33">
        <v>10</v>
      </c>
      <c r="L8" s="34" t="str">
        <f t="shared" si="1"/>
        <v>:</v>
      </c>
      <c r="M8" s="35">
        <v>5</v>
      </c>
      <c r="N8" s="75"/>
      <c r="O8" s="82">
        <f>SUM(B8:B9,H8:H9,K8:K9)</f>
        <v>47</v>
      </c>
      <c r="P8" s="97" t="s">
        <v>2</v>
      </c>
      <c r="Q8" s="86">
        <f>SUM(D8:D9,J8:J9,M8:M9)</f>
        <v>46</v>
      </c>
      <c r="R8" s="95"/>
    </row>
    <row r="9" spans="1:18" ht="23.25" customHeight="1">
      <c r="A9" s="61"/>
      <c r="B9" s="37">
        <f>G6</f>
        <v>2</v>
      </c>
      <c r="C9" s="38" t="str">
        <f>F6</f>
        <v>:</v>
      </c>
      <c r="D9" s="39">
        <f>E6</f>
        <v>10</v>
      </c>
      <c r="E9" s="72"/>
      <c r="F9" s="73"/>
      <c r="G9" s="73"/>
      <c r="H9" s="37">
        <v>10</v>
      </c>
      <c r="I9" s="38" t="str">
        <f t="shared" si="0"/>
        <v>:</v>
      </c>
      <c r="J9" s="39">
        <v>6</v>
      </c>
      <c r="K9" s="37">
        <v>10</v>
      </c>
      <c r="L9" s="38" t="str">
        <f t="shared" si="1"/>
        <v>:</v>
      </c>
      <c r="M9" s="40">
        <v>8</v>
      </c>
      <c r="N9" s="100"/>
      <c r="O9" s="102"/>
      <c r="P9" s="98"/>
      <c r="Q9" s="92"/>
      <c r="R9" s="96"/>
    </row>
    <row r="10" spans="1:18" ht="29.25" customHeight="1">
      <c r="A10" s="59" t="s">
        <v>17</v>
      </c>
      <c r="B10" s="5">
        <f>J4</f>
        <v>0</v>
      </c>
      <c r="C10" s="4" t="str">
        <f>I4</f>
        <v>:</v>
      </c>
      <c r="D10" s="6">
        <f>H4</f>
        <v>2</v>
      </c>
      <c r="E10" s="5">
        <f>J7</f>
        <v>0</v>
      </c>
      <c r="F10" s="4" t="str">
        <f>I7</f>
        <v>:</v>
      </c>
      <c r="G10" s="6">
        <f>H7</f>
        <v>2</v>
      </c>
      <c r="H10" s="68" t="str">
        <f>E7</f>
        <v>AUSTIN
CUP
2010</v>
      </c>
      <c r="I10" s="69"/>
      <c r="J10" s="69"/>
      <c r="K10" s="5">
        <f>IF(K11&gt;M11,1,0)+IF(K12&gt;M12,1,0)</f>
        <v>0</v>
      </c>
      <c r="L10" s="4" t="str">
        <f t="shared" si="1"/>
        <v>:</v>
      </c>
      <c r="M10" s="6">
        <f>IF(K11&lt;M11,1,0)+IF(K12&lt;M12,1,0)</f>
        <v>2</v>
      </c>
      <c r="N10" s="74">
        <f>SUM(B10,E10,K10)</f>
        <v>0</v>
      </c>
      <c r="O10" s="5">
        <f>SUM(B10,E10,K10)</f>
        <v>0</v>
      </c>
      <c r="P10" s="4" t="s">
        <v>2</v>
      </c>
      <c r="Q10" s="6">
        <f>SUM(D10,G10,M10)</f>
        <v>6</v>
      </c>
      <c r="R10" s="62">
        <v>4</v>
      </c>
    </row>
    <row r="11" spans="1:18" ht="15.75" customHeight="1">
      <c r="A11" s="60"/>
      <c r="B11" s="33">
        <f>J5</f>
        <v>4</v>
      </c>
      <c r="C11" s="34" t="str">
        <f>I5</f>
        <v>:</v>
      </c>
      <c r="D11" s="35">
        <f>H5</f>
        <v>10</v>
      </c>
      <c r="E11" s="33">
        <f>J8</f>
        <v>7</v>
      </c>
      <c r="F11" s="34" t="str">
        <f>I8</f>
        <v>:</v>
      </c>
      <c r="G11" s="35">
        <f>H8</f>
        <v>10</v>
      </c>
      <c r="H11" s="70"/>
      <c r="I11" s="71"/>
      <c r="J11" s="71"/>
      <c r="K11" s="33">
        <v>7</v>
      </c>
      <c r="L11" s="34" t="str">
        <f t="shared" si="1"/>
        <v>:</v>
      </c>
      <c r="M11" s="35">
        <v>10</v>
      </c>
      <c r="N11" s="75"/>
      <c r="O11" s="82">
        <f>SUM(B11:B12,E11:E12,K11:K12)</f>
        <v>39</v>
      </c>
      <c r="P11" s="97" t="s">
        <v>2</v>
      </c>
      <c r="Q11" s="86">
        <f>SUM(D11:D12,G11:G12,M11:M12)</f>
        <v>60</v>
      </c>
      <c r="R11" s="63"/>
    </row>
    <row r="12" spans="1:18" ht="23.25" customHeight="1">
      <c r="A12" s="61"/>
      <c r="B12" s="37">
        <f>J6</f>
        <v>7</v>
      </c>
      <c r="C12" s="38" t="str">
        <f>I6</f>
        <v>:</v>
      </c>
      <c r="D12" s="39">
        <f>H6</f>
        <v>10</v>
      </c>
      <c r="E12" s="37">
        <f>J9</f>
        <v>6</v>
      </c>
      <c r="F12" s="38" t="str">
        <f>I9</f>
        <v>:</v>
      </c>
      <c r="G12" s="39">
        <f>H9</f>
        <v>10</v>
      </c>
      <c r="H12" s="72"/>
      <c r="I12" s="73"/>
      <c r="J12" s="73"/>
      <c r="K12" s="37">
        <v>8</v>
      </c>
      <c r="L12" s="38" t="str">
        <f t="shared" si="1"/>
        <v>:</v>
      </c>
      <c r="M12" s="39">
        <v>10</v>
      </c>
      <c r="N12" s="100"/>
      <c r="O12" s="102"/>
      <c r="P12" s="98"/>
      <c r="Q12" s="92"/>
      <c r="R12" s="105"/>
    </row>
    <row r="13" spans="1:18" ht="29.25" customHeight="1">
      <c r="A13" s="59" t="s">
        <v>48</v>
      </c>
      <c r="B13" s="5">
        <f>M4</f>
        <v>1</v>
      </c>
      <c r="C13" s="4" t="str">
        <f>L4</f>
        <v>:</v>
      </c>
      <c r="D13" s="6">
        <f>K4</f>
        <v>1</v>
      </c>
      <c r="E13" s="5">
        <f>M7</f>
        <v>0</v>
      </c>
      <c r="F13" s="4" t="str">
        <f>L7</f>
        <v>:</v>
      </c>
      <c r="G13" s="6">
        <f>K7</f>
        <v>2</v>
      </c>
      <c r="H13" s="5">
        <f>M10</f>
        <v>2</v>
      </c>
      <c r="I13" s="4" t="str">
        <f>L10</f>
        <v>:</v>
      </c>
      <c r="J13" s="6">
        <f>K10</f>
        <v>0</v>
      </c>
      <c r="K13" s="68" t="str">
        <f>H10</f>
        <v>AUSTIN
CUP
2010</v>
      </c>
      <c r="L13" s="69"/>
      <c r="M13" s="77"/>
      <c r="N13" s="74">
        <f>SUM(B13,E13,H13)</f>
        <v>3</v>
      </c>
      <c r="O13" s="5">
        <f>SUM(B13,E13,H13)</f>
        <v>3</v>
      </c>
      <c r="P13" s="4" t="s">
        <v>2</v>
      </c>
      <c r="Q13" s="6">
        <f>SUM(D13,G13,J13)</f>
        <v>3</v>
      </c>
      <c r="R13" s="62">
        <v>3</v>
      </c>
    </row>
    <row r="14" spans="1:18" ht="15.75" customHeight="1">
      <c r="A14" s="60"/>
      <c r="B14" s="33">
        <f>M5</f>
        <v>5</v>
      </c>
      <c r="C14" s="34" t="str">
        <f>L5</f>
        <v>:</v>
      </c>
      <c r="D14" s="35">
        <f>K5</f>
        <v>10</v>
      </c>
      <c r="E14" s="33">
        <f>M8</f>
        <v>5</v>
      </c>
      <c r="F14" s="34" t="str">
        <f>L8</f>
        <v>:</v>
      </c>
      <c r="G14" s="35">
        <f>K8</f>
        <v>10</v>
      </c>
      <c r="H14" s="33">
        <f>M11</f>
        <v>10</v>
      </c>
      <c r="I14" s="34" t="str">
        <f>L11</f>
        <v>:</v>
      </c>
      <c r="J14" s="35">
        <f>K11</f>
        <v>7</v>
      </c>
      <c r="K14" s="70"/>
      <c r="L14" s="71"/>
      <c r="M14" s="78"/>
      <c r="N14" s="75"/>
      <c r="O14" s="82">
        <f>SUM(B14:B15,E14:E15,H14:H15)</f>
        <v>48</v>
      </c>
      <c r="P14" s="84" t="s">
        <v>2</v>
      </c>
      <c r="Q14" s="86">
        <f>SUM(D14:D15,G14:G15,J14:J15)</f>
        <v>54</v>
      </c>
      <c r="R14" s="63"/>
    </row>
    <row r="15" spans="1:18" ht="23.25" customHeight="1" thickBot="1">
      <c r="A15" s="104"/>
      <c r="B15" s="44">
        <f>M6</f>
        <v>10</v>
      </c>
      <c r="C15" s="45" t="str">
        <f>L6</f>
        <v>:</v>
      </c>
      <c r="D15" s="46">
        <f>K6</f>
        <v>9</v>
      </c>
      <c r="E15" s="44">
        <f>M9</f>
        <v>8</v>
      </c>
      <c r="F15" s="45" t="str">
        <f>L9</f>
        <v>:</v>
      </c>
      <c r="G15" s="46">
        <f>K9</f>
        <v>10</v>
      </c>
      <c r="H15" s="44">
        <f>M12</f>
        <v>10</v>
      </c>
      <c r="I15" s="45" t="str">
        <f>L12</f>
        <v>:</v>
      </c>
      <c r="J15" s="46">
        <f>K12</f>
        <v>8</v>
      </c>
      <c r="K15" s="79"/>
      <c r="L15" s="80"/>
      <c r="M15" s="81"/>
      <c r="N15" s="76"/>
      <c r="O15" s="83"/>
      <c r="P15" s="85"/>
      <c r="Q15" s="87"/>
      <c r="R15" s="64"/>
    </row>
    <row r="16" spans="15:17" ht="12.75">
      <c r="O16" s="12">
        <f>SUM(O5,O8,O11,O14)</f>
        <v>193</v>
      </c>
      <c r="P16" s="12"/>
      <c r="Q16" s="12">
        <f>SUM(Q5,Q8,Q11,Q14)</f>
        <v>193</v>
      </c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</sheetData>
  <mergeCells count="34">
    <mergeCell ref="Q5:Q6"/>
    <mergeCell ref="O11:O12"/>
    <mergeCell ref="P11:P12"/>
    <mergeCell ref="Q11:Q12"/>
    <mergeCell ref="E3:G3"/>
    <mergeCell ref="H3:J3"/>
    <mergeCell ref="R4:R6"/>
    <mergeCell ref="P8:P9"/>
    <mergeCell ref="Q8:Q9"/>
    <mergeCell ref="N4:N6"/>
    <mergeCell ref="R7:R9"/>
    <mergeCell ref="O8:O9"/>
    <mergeCell ref="O5:O6"/>
    <mergeCell ref="P5:P6"/>
    <mergeCell ref="H10:J12"/>
    <mergeCell ref="N7:N9"/>
    <mergeCell ref="A4:A6"/>
    <mergeCell ref="E7:G9"/>
    <mergeCell ref="A1:R1"/>
    <mergeCell ref="O3:Q3"/>
    <mergeCell ref="A7:A9"/>
    <mergeCell ref="A13:A15"/>
    <mergeCell ref="R13:R15"/>
    <mergeCell ref="B3:D3"/>
    <mergeCell ref="B4:D6"/>
    <mergeCell ref="N13:N15"/>
    <mergeCell ref="A10:A12"/>
    <mergeCell ref="K3:M3"/>
    <mergeCell ref="K13:M15"/>
    <mergeCell ref="R10:R12"/>
    <mergeCell ref="O14:O15"/>
    <mergeCell ref="P14:P15"/>
    <mergeCell ref="Q14:Q15"/>
    <mergeCell ref="N10:N1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 Valach Open 2008</dc:title>
  <dc:subject>Nohejbal</dc:subject>
  <dc:creator>Petr Čunek</dc:creator>
  <cp:keywords/>
  <dc:description/>
  <cp:lastModifiedBy>Petr Čunek</cp:lastModifiedBy>
  <cp:lastPrinted>2010-03-27T15:45:27Z</cp:lastPrinted>
  <dcterms:created xsi:type="dcterms:W3CDTF">2002-05-03T05:58:01Z</dcterms:created>
  <dcterms:modified xsi:type="dcterms:W3CDTF">2010-03-28T11:22:32Z</dcterms:modified>
  <cp:category/>
  <cp:version/>
  <cp:contentType/>
  <cp:contentStatus/>
</cp:coreProperties>
</file>